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dica\Documents\AS22-23\funzione strumentale\"/>
    </mc:Choice>
  </mc:AlternateContent>
  <bookViews>
    <workbookView xWindow="0" yWindow="0" windowWidth="23040" windowHeight="9252"/>
  </bookViews>
  <sheets>
    <sheet name="Istruzioni" sheetId="1" r:id="rId1"/>
    <sheet name="Prova ingresso" sheetId="8" r:id="rId2"/>
    <sheet name="Primo quadrimestre" sheetId="9" r:id="rId3"/>
    <sheet name="Secondo quadrimestre" sheetId="10" r:id="rId4"/>
    <sheet name="Grafici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0" l="1"/>
  <c r="D15" i="8"/>
  <c r="D14" i="8"/>
  <c r="D15" i="9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M34" i="10"/>
  <c r="L34" i="10"/>
  <c r="I34" i="10"/>
  <c r="H34" i="10"/>
  <c r="E34" i="10"/>
  <c r="D34" i="10"/>
  <c r="M33" i="10"/>
  <c r="L33" i="10"/>
  <c r="I33" i="10"/>
  <c r="H33" i="10"/>
  <c r="E33" i="10"/>
  <c r="D33" i="10"/>
  <c r="M32" i="10"/>
  <c r="L32" i="10"/>
  <c r="I32" i="10"/>
  <c r="H32" i="10"/>
  <c r="E32" i="10"/>
  <c r="D32" i="10"/>
  <c r="M31" i="10"/>
  <c r="L31" i="10"/>
  <c r="I31" i="10"/>
  <c r="H31" i="10"/>
  <c r="E31" i="10"/>
  <c r="D31" i="10"/>
  <c r="M30" i="10"/>
  <c r="L30" i="10"/>
  <c r="I30" i="10"/>
  <c r="H30" i="10"/>
  <c r="E30" i="10"/>
  <c r="D30" i="10"/>
  <c r="M29" i="10"/>
  <c r="L29" i="10"/>
  <c r="I29" i="10"/>
  <c r="H29" i="10"/>
  <c r="E29" i="10"/>
  <c r="D29" i="10"/>
  <c r="M28" i="10"/>
  <c r="L28" i="10"/>
  <c r="I28" i="10"/>
  <c r="H28" i="10"/>
  <c r="E28" i="10"/>
  <c r="D28" i="10"/>
  <c r="M27" i="10"/>
  <c r="L27" i="10"/>
  <c r="I27" i="10"/>
  <c r="H27" i="10"/>
  <c r="E27" i="10"/>
  <c r="D27" i="10"/>
  <c r="M26" i="10"/>
  <c r="L26" i="10"/>
  <c r="I26" i="10"/>
  <c r="H26" i="10"/>
  <c r="E26" i="10"/>
  <c r="D26" i="10"/>
  <c r="M25" i="10"/>
  <c r="L25" i="10"/>
  <c r="I25" i="10"/>
  <c r="H25" i="10"/>
  <c r="E25" i="10"/>
  <c r="D25" i="10"/>
  <c r="M24" i="10"/>
  <c r="L24" i="10"/>
  <c r="I24" i="10"/>
  <c r="H24" i="10"/>
  <c r="E24" i="10"/>
  <c r="D24" i="10"/>
  <c r="M23" i="10"/>
  <c r="L23" i="10"/>
  <c r="I23" i="10"/>
  <c r="H23" i="10"/>
  <c r="E23" i="10"/>
  <c r="D23" i="10"/>
  <c r="M22" i="10"/>
  <c r="L22" i="10"/>
  <c r="I22" i="10"/>
  <c r="H22" i="10"/>
  <c r="E22" i="10"/>
  <c r="D22" i="10"/>
  <c r="M21" i="10"/>
  <c r="L21" i="10"/>
  <c r="I21" i="10"/>
  <c r="H21" i="10"/>
  <c r="E21" i="10"/>
  <c r="D21" i="10"/>
  <c r="M20" i="10"/>
  <c r="L20" i="10"/>
  <c r="I20" i="10"/>
  <c r="H20" i="10"/>
  <c r="E20" i="10"/>
  <c r="D20" i="10"/>
  <c r="M19" i="10"/>
  <c r="L19" i="10"/>
  <c r="I19" i="10"/>
  <c r="H19" i="10"/>
  <c r="E19" i="10"/>
  <c r="D19" i="10"/>
  <c r="M18" i="10"/>
  <c r="L18" i="10"/>
  <c r="I18" i="10"/>
  <c r="H18" i="10"/>
  <c r="E18" i="10"/>
  <c r="D18" i="10"/>
  <c r="M17" i="10"/>
  <c r="L17" i="10"/>
  <c r="I17" i="10"/>
  <c r="H17" i="10"/>
  <c r="E17" i="10"/>
  <c r="D17" i="10"/>
  <c r="M16" i="10"/>
  <c r="L16" i="10"/>
  <c r="I16" i="10"/>
  <c r="H16" i="10"/>
  <c r="E16" i="10"/>
  <c r="D16" i="10"/>
  <c r="M15" i="10"/>
  <c r="L15" i="10"/>
  <c r="I15" i="10"/>
  <c r="H15" i="10"/>
  <c r="E15" i="10"/>
  <c r="M14" i="10"/>
  <c r="L14" i="10"/>
  <c r="I14" i="10"/>
  <c r="H14" i="10"/>
  <c r="E14" i="10"/>
  <c r="D14" i="10"/>
  <c r="M13" i="10"/>
  <c r="L13" i="10"/>
  <c r="I13" i="10"/>
  <c r="H13" i="10"/>
  <c r="E13" i="10"/>
  <c r="D13" i="10"/>
  <c r="M12" i="10"/>
  <c r="L12" i="10"/>
  <c r="I12" i="10"/>
  <c r="H12" i="10"/>
  <c r="E12" i="10"/>
  <c r="D12" i="10"/>
  <c r="M11" i="10"/>
  <c r="L11" i="10"/>
  <c r="I11" i="10"/>
  <c r="H11" i="10"/>
  <c r="E11" i="10"/>
  <c r="D11" i="10"/>
  <c r="M10" i="10"/>
  <c r="L10" i="10"/>
  <c r="I10" i="10"/>
  <c r="H10" i="10"/>
  <c r="E10" i="10"/>
  <c r="D10" i="10"/>
  <c r="M9" i="10"/>
  <c r="L9" i="10"/>
  <c r="I9" i="10"/>
  <c r="H9" i="10"/>
  <c r="E9" i="10"/>
  <c r="D9" i="10"/>
  <c r="M8" i="10"/>
  <c r="L8" i="10"/>
  <c r="I8" i="10"/>
  <c r="H8" i="10"/>
  <c r="E8" i="10"/>
  <c r="D8" i="10"/>
  <c r="M7" i="10"/>
  <c r="L7" i="10"/>
  <c r="I7" i="10"/>
  <c r="H7" i="10"/>
  <c r="E7" i="10"/>
  <c r="D7" i="10"/>
  <c r="M6" i="10"/>
  <c r="L6" i="10"/>
  <c r="I6" i="10"/>
  <c r="Q25" i="10" s="1"/>
  <c r="AD22" i="6" s="1"/>
  <c r="H6" i="10"/>
  <c r="E6" i="10"/>
  <c r="D6" i="10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M34" i="9"/>
  <c r="L34" i="9"/>
  <c r="I34" i="9"/>
  <c r="H34" i="9"/>
  <c r="E34" i="9"/>
  <c r="D34" i="9"/>
  <c r="M33" i="9"/>
  <c r="L33" i="9"/>
  <c r="I33" i="9"/>
  <c r="H33" i="9"/>
  <c r="E33" i="9"/>
  <c r="D33" i="9"/>
  <c r="M32" i="9"/>
  <c r="L32" i="9"/>
  <c r="I32" i="9"/>
  <c r="H32" i="9"/>
  <c r="E32" i="9"/>
  <c r="D32" i="9"/>
  <c r="M31" i="9"/>
  <c r="L31" i="9"/>
  <c r="I31" i="9"/>
  <c r="H31" i="9"/>
  <c r="E31" i="9"/>
  <c r="D31" i="9"/>
  <c r="M30" i="9"/>
  <c r="L30" i="9"/>
  <c r="I30" i="9"/>
  <c r="H30" i="9"/>
  <c r="E30" i="9"/>
  <c r="D30" i="9"/>
  <c r="M29" i="9"/>
  <c r="L29" i="9"/>
  <c r="I29" i="9"/>
  <c r="H29" i="9"/>
  <c r="E29" i="9"/>
  <c r="D29" i="9"/>
  <c r="M28" i="9"/>
  <c r="L28" i="9"/>
  <c r="I28" i="9"/>
  <c r="H28" i="9"/>
  <c r="E28" i="9"/>
  <c r="D28" i="9"/>
  <c r="M27" i="9"/>
  <c r="L27" i="9"/>
  <c r="I27" i="9"/>
  <c r="H27" i="9"/>
  <c r="E27" i="9"/>
  <c r="D27" i="9"/>
  <c r="M26" i="9"/>
  <c r="L26" i="9"/>
  <c r="I26" i="9"/>
  <c r="H26" i="9"/>
  <c r="E26" i="9"/>
  <c r="D26" i="9"/>
  <c r="M25" i="9"/>
  <c r="L25" i="9"/>
  <c r="I25" i="9"/>
  <c r="H25" i="9"/>
  <c r="E25" i="9"/>
  <c r="D25" i="9"/>
  <c r="M24" i="9"/>
  <c r="L24" i="9"/>
  <c r="I24" i="9"/>
  <c r="H24" i="9"/>
  <c r="E24" i="9"/>
  <c r="D24" i="9"/>
  <c r="M23" i="9"/>
  <c r="L23" i="9"/>
  <c r="I23" i="9"/>
  <c r="H23" i="9"/>
  <c r="E23" i="9"/>
  <c r="D23" i="9"/>
  <c r="M22" i="9"/>
  <c r="L22" i="9"/>
  <c r="I22" i="9"/>
  <c r="H22" i="9"/>
  <c r="E22" i="9"/>
  <c r="D22" i="9"/>
  <c r="M21" i="9"/>
  <c r="L21" i="9"/>
  <c r="I21" i="9"/>
  <c r="H21" i="9"/>
  <c r="E21" i="9"/>
  <c r="D21" i="9"/>
  <c r="M20" i="9"/>
  <c r="L20" i="9"/>
  <c r="I20" i="9"/>
  <c r="H20" i="9"/>
  <c r="E20" i="9"/>
  <c r="D20" i="9"/>
  <c r="M19" i="9"/>
  <c r="L19" i="9"/>
  <c r="I19" i="9"/>
  <c r="H19" i="9"/>
  <c r="E19" i="9"/>
  <c r="D19" i="9"/>
  <c r="M18" i="9"/>
  <c r="L18" i="9"/>
  <c r="I18" i="9"/>
  <c r="H18" i="9"/>
  <c r="E18" i="9"/>
  <c r="D18" i="9"/>
  <c r="M17" i="9"/>
  <c r="L17" i="9"/>
  <c r="I17" i="9"/>
  <c r="H17" i="9"/>
  <c r="E17" i="9"/>
  <c r="D17" i="9"/>
  <c r="M16" i="9"/>
  <c r="L16" i="9"/>
  <c r="I16" i="9"/>
  <c r="H16" i="9"/>
  <c r="E16" i="9"/>
  <c r="D16" i="9"/>
  <c r="M15" i="9"/>
  <c r="L15" i="9"/>
  <c r="I15" i="9"/>
  <c r="H15" i="9"/>
  <c r="E15" i="9"/>
  <c r="M14" i="9"/>
  <c r="L14" i="9"/>
  <c r="I14" i="9"/>
  <c r="H14" i="9"/>
  <c r="E14" i="9"/>
  <c r="D14" i="9"/>
  <c r="M13" i="9"/>
  <c r="L13" i="9"/>
  <c r="I13" i="9"/>
  <c r="H13" i="9"/>
  <c r="E13" i="9"/>
  <c r="D13" i="9"/>
  <c r="M12" i="9"/>
  <c r="L12" i="9"/>
  <c r="I12" i="9"/>
  <c r="H12" i="9"/>
  <c r="E12" i="9"/>
  <c r="D12" i="9"/>
  <c r="M11" i="9"/>
  <c r="L11" i="9"/>
  <c r="I11" i="9"/>
  <c r="H11" i="9"/>
  <c r="E11" i="9"/>
  <c r="D11" i="9"/>
  <c r="M10" i="9"/>
  <c r="L10" i="9"/>
  <c r="I10" i="9"/>
  <c r="H10" i="9"/>
  <c r="E10" i="9"/>
  <c r="D10" i="9"/>
  <c r="M9" i="9"/>
  <c r="L9" i="9"/>
  <c r="I9" i="9"/>
  <c r="H9" i="9"/>
  <c r="E9" i="9"/>
  <c r="D9" i="9"/>
  <c r="M8" i="9"/>
  <c r="L8" i="9"/>
  <c r="I8" i="9"/>
  <c r="H8" i="9"/>
  <c r="E8" i="9"/>
  <c r="D8" i="9"/>
  <c r="M7" i="9"/>
  <c r="L7" i="9"/>
  <c r="I7" i="9"/>
  <c r="H7" i="9"/>
  <c r="E7" i="9"/>
  <c r="D7" i="9"/>
  <c r="M6" i="9"/>
  <c r="L6" i="9"/>
  <c r="I6" i="9"/>
  <c r="H6" i="9"/>
  <c r="E6" i="9"/>
  <c r="D6" i="9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M34" i="8"/>
  <c r="L34" i="8"/>
  <c r="I34" i="8"/>
  <c r="H34" i="8"/>
  <c r="E34" i="8"/>
  <c r="D34" i="8"/>
  <c r="M33" i="8"/>
  <c r="L33" i="8"/>
  <c r="I33" i="8"/>
  <c r="H33" i="8"/>
  <c r="E33" i="8"/>
  <c r="D33" i="8"/>
  <c r="M32" i="8"/>
  <c r="L32" i="8"/>
  <c r="I32" i="8"/>
  <c r="H32" i="8"/>
  <c r="E32" i="8"/>
  <c r="D32" i="8"/>
  <c r="M31" i="8"/>
  <c r="L31" i="8"/>
  <c r="I31" i="8"/>
  <c r="H31" i="8"/>
  <c r="E31" i="8"/>
  <c r="D31" i="8"/>
  <c r="M30" i="8"/>
  <c r="L30" i="8"/>
  <c r="I30" i="8"/>
  <c r="H30" i="8"/>
  <c r="E30" i="8"/>
  <c r="D30" i="8"/>
  <c r="M29" i="8"/>
  <c r="L29" i="8"/>
  <c r="I29" i="8"/>
  <c r="H29" i="8"/>
  <c r="E29" i="8"/>
  <c r="D29" i="8"/>
  <c r="M28" i="8"/>
  <c r="L28" i="8"/>
  <c r="I28" i="8"/>
  <c r="H28" i="8"/>
  <c r="E28" i="8"/>
  <c r="D28" i="8"/>
  <c r="M27" i="8"/>
  <c r="L27" i="8"/>
  <c r="I27" i="8"/>
  <c r="H27" i="8"/>
  <c r="E27" i="8"/>
  <c r="D27" i="8"/>
  <c r="M26" i="8"/>
  <c r="L26" i="8"/>
  <c r="I26" i="8"/>
  <c r="H26" i="8"/>
  <c r="E26" i="8"/>
  <c r="D26" i="8"/>
  <c r="M25" i="8"/>
  <c r="L25" i="8"/>
  <c r="I25" i="8"/>
  <c r="H25" i="8"/>
  <c r="E25" i="8"/>
  <c r="D25" i="8"/>
  <c r="M24" i="8"/>
  <c r="L24" i="8"/>
  <c r="I24" i="8"/>
  <c r="H24" i="8"/>
  <c r="E24" i="8"/>
  <c r="D24" i="8"/>
  <c r="M23" i="8"/>
  <c r="L23" i="8"/>
  <c r="I23" i="8"/>
  <c r="H23" i="8"/>
  <c r="E23" i="8"/>
  <c r="D23" i="8"/>
  <c r="M22" i="8"/>
  <c r="L22" i="8"/>
  <c r="I22" i="8"/>
  <c r="H22" i="8"/>
  <c r="E22" i="8"/>
  <c r="D22" i="8"/>
  <c r="M21" i="8"/>
  <c r="L21" i="8"/>
  <c r="I21" i="8"/>
  <c r="H21" i="8"/>
  <c r="E21" i="8"/>
  <c r="D21" i="8"/>
  <c r="M20" i="8"/>
  <c r="L20" i="8"/>
  <c r="I20" i="8"/>
  <c r="H20" i="8"/>
  <c r="E20" i="8"/>
  <c r="D20" i="8"/>
  <c r="M19" i="8"/>
  <c r="L19" i="8"/>
  <c r="I19" i="8"/>
  <c r="H19" i="8"/>
  <c r="E19" i="8"/>
  <c r="D19" i="8"/>
  <c r="M18" i="8"/>
  <c r="L18" i="8"/>
  <c r="I18" i="8"/>
  <c r="H18" i="8"/>
  <c r="E18" i="8"/>
  <c r="D18" i="8"/>
  <c r="M17" i="8"/>
  <c r="L17" i="8"/>
  <c r="I17" i="8"/>
  <c r="H17" i="8"/>
  <c r="E17" i="8"/>
  <c r="D17" i="8"/>
  <c r="M16" i="8"/>
  <c r="L16" i="8"/>
  <c r="I16" i="8"/>
  <c r="H16" i="8"/>
  <c r="E16" i="8"/>
  <c r="D16" i="8"/>
  <c r="M15" i="8"/>
  <c r="L15" i="8"/>
  <c r="I15" i="8"/>
  <c r="H15" i="8"/>
  <c r="E15" i="8"/>
  <c r="M14" i="8"/>
  <c r="L14" i="8"/>
  <c r="I14" i="8"/>
  <c r="H14" i="8"/>
  <c r="E14" i="8"/>
  <c r="M13" i="8"/>
  <c r="L13" i="8"/>
  <c r="I13" i="8"/>
  <c r="H13" i="8"/>
  <c r="E13" i="8"/>
  <c r="D13" i="8"/>
  <c r="M12" i="8"/>
  <c r="L12" i="8"/>
  <c r="I12" i="8"/>
  <c r="H12" i="8"/>
  <c r="E12" i="8"/>
  <c r="D12" i="8"/>
  <c r="M11" i="8"/>
  <c r="L11" i="8"/>
  <c r="I11" i="8"/>
  <c r="H11" i="8"/>
  <c r="E11" i="8"/>
  <c r="D11" i="8"/>
  <c r="M10" i="8"/>
  <c r="L10" i="8"/>
  <c r="I10" i="8"/>
  <c r="H10" i="8"/>
  <c r="E10" i="8"/>
  <c r="D10" i="8"/>
  <c r="M9" i="8"/>
  <c r="L9" i="8"/>
  <c r="I9" i="8"/>
  <c r="H9" i="8"/>
  <c r="E9" i="8"/>
  <c r="D9" i="8"/>
  <c r="M8" i="8"/>
  <c r="L8" i="8"/>
  <c r="I8" i="8"/>
  <c r="H8" i="8"/>
  <c r="E8" i="8"/>
  <c r="D8" i="8"/>
  <c r="M7" i="8"/>
  <c r="L7" i="8"/>
  <c r="I7" i="8"/>
  <c r="H7" i="8"/>
  <c r="E7" i="8"/>
  <c r="D7" i="8"/>
  <c r="M6" i="8"/>
  <c r="Q29" i="8" s="1"/>
  <c r="B36" i="6" s="1"/>
  <c r="L6" i="8"/>
  <c r="I6" i="8"/>
  <c r="H6" i="8"/>
  <c r="E6" i="8"/>
  <c r="D6" i="8"/>
  <c r="Q32" i="10" l="1"/>
  <c r="AD39" i="6" s="1"/>
  <c r="Q29" i="9"/>
  <c r="P36" i="6" s="1"/>
  <c r="Q34" i="9"/>
  <c r="P40" i="6" s="1"/>
  <c r="Q31" i="9"/>
  <c r="P38" i="6" s="1"/>
  <c r="Q32" i="9"/>
  <c r="P39" i="6" s="1"/>
  <c r="Q22" i="9"/>
  <c r="P19" i="6" s="1"/>
  <c r="Q25" i="9"/>
  <c r="P22" i="6" s="1"/>
  <c r="Q29" i="10"/>
  <c r="AD36" i="6" s="1"/>
  <c r="Q22" i="10"/>
  <c r="AD19" i="6" s="1"/>
  <c r="Q27" i="8"/>
  <c r="Q17" i="9"/>
  <c r="P7" i="6" s="1"/>
  <c r="Q17" i="10"/>
  <c r="AD7" i="6" s="1"/>
  <c r="Q34" i="10"/>
  <c r="AD40" i="6" s="1"/>
  <c r="Q30" i="10"/>
  <c r="AD37" i="6" s="1"/>
  <c r="Q24" i="10"/>
  <c r="AD21" i="6" s="1"/>
  <c r="Q16" i="10"/>
  <c r="AD6" i="6" s="1"/>
  <c r="Q18" i="10"/>
  <c r="AD8" i="6" s="1"/>
  <c r="Q31" i="10"/>
  <c r="AD38" i="6" s="1"/>
  <c r="Q27" i="10"/>
  <c r="AD23" i="6" s="1"/>
  <c r="Q20" i="10"/>
  <c r="AD9" i="6" s="1"/>
  <c r="Q23" i="10"/>
  <c r="AD20" i="6" s="1"/>
  <c r="Q15" i="10"/>
  <c r="AD5" i="6" s="1"/>
  <c r="Q30" i="9"/>
  <c r="Q24" i="9"/>
  <c r="P21" i="6" s="1"/>
  <c r="Q16" i="9"/>
  <c r="P6" i="6" s="1"/>
  <c r="Q18" i="9"/>
  <c r="P8" i="6" s="1"/>
  <c r="Q27" i="9"/>
  <c r="P23" i="6" s="1"/>
  <c r="Q23" i="9"/>
  <c r="P20" i="6" s="1"/>
  <c r="Q20" i="9"/>
  <c r="P9" i="6" s="1"/>
  <c r="Q15" i="9"/>
  <c r="P5" i="6" s="1"/>
  <c r="Q34" i="8"/>
  <c r="B40" i="6" s="1"/>
  <c r="Q31" i="8"/>
  <c r="B38" i="6" s="1"/>
  <c r="Q18" i="8"/>
  <c r="B8" i="6" s="1"/>
  <c r="Q22" i="8"/>
  <c r="Q24" i="8"/>
  <c r="Q15" i="8"/>
  <c r="B5" i="6" s="1"/>
  <c r="Q20" i="8"/>
  <c r="Q23" i="8"/>
  <c r="Q25" i="8"/>
  <c r="Q30" i="8"/>
  <c r="B37" i="6" s="1"/>
  <c r="Q32" i="8"/>
  <c r="B39" i="6" s="1"/>
  <c r="Q17" i="8"/>
  <c r="B7" i="6" s="1"/>
  <c r="Q16" i="8"/>
  <c r="B6" i="6" s="1"/>
  <c r="Q33" i="9" l="1"/>
  <c r="R30" i="9" s="1"/>
  <c r="Q37" i="6" s="1"/>
  <c r="P37" i="6"/>
  <c r="B20" i="6"/>
  <c r="B21" i="6"/>
  <c r="B22" i="6"/>
  <c r="B19" i="6"/>
  <c r="B23" i="6"/>
  <c r="B9" i="6"/>
  <c r="Q33" i="10"/>
  <c r="R31" i="10" s="1"/>
  <c r="AE38" i="6" s="1"/>
  <c r="Q19" i="10"/>
  <c r="R17" i="10" s="1"/>
  <c r="AE7" i="6" s="1"/>
  <c r="Q26" i="10"/>
  <c r="R24" i="10" s="1"/>
  <c r="AE21" i="6" s="1"/>
  <c r="Q26" i="9"/>
  <c r="R27" i="9" s="1"/>
  <c r="Q19" i="9"/>
  <c r="R17" i="9" s="1"/>
  <c r="Q7" i="6" s="1"/>
  <c r="Q26" i="8"/>
  <c r="R24" i="8" s="1"/>
  <c r="Q19" i="8"/>
  <c r="R16" i="8" s="1"/>
  <c r="C6" i="6" s="1"/>
  <c r="Q33" i="8"/>
  <c r="R31" i="8" s="1"/>
  <c r="C38" i="6" s="1"/>
  <c r="R29" i="9" l="1"/>
  <c r="Q36" i="6" s="1"/>
  <c r="R34" i="9"/>
  <c r="Q40" i="6" s="1"/>
  <c r="R31" i="9"/>
  <c r="Q38" i="6" s="1"/>
  <c r="R32" i="9"/>
  <c r="Q39" i="6" s="1"/>
  <c r="R24" i="9"/>
  <c r="C21" i="6"/>
  <c r="Q21" i="6"/>
  <c r="R23" i="8"/>
  <c r="R27" i="8"/>
  <c r="R22" i="8"/>
  <c r="R25" i="8"/>
  <c r="R15" i="10"/>
  <c r="AE5" i="6" s="1"/>
  <c r="R15" i="9"/>
  <c r="Q5" i="6" s="1"/>
  <c r="R20" i="8"/>
  <c r="C9" i="6" s="1"/>
  <c r="R32" i="10"/>
  <c r="AE39" i="6" s="1"/>
  <c r="R29" i="10"/>
  <c r="AE36" i="6" s="1"/>
  <c r="R34" i="10"/>
  <c r="AE40" i="6" s="1"/>
  <c r="R22" i="10"/>
  <c r="AE19" i="6" s="1"/>
  <c r="R25" i="10"/>
  <c r="AE22" i="6" s="1"/>
  <c r="R16" i="10"/>
  <c r="AE6" i="6" s="1"/>
  <c r="R23" i="10"/>
  <c r="AE20" i="6" s="1"/>
  <c r="R20" i="10"/>
  <c r="AE9" i="6" s="1"/>
  <c r="R18" i="10"/>
  <c r="AE8" i="6" s="1"/>
  <c r="R30" i="10"/>
  <c r="AE37" i="6" s="1"/>
  <c r="R27" i="10"/>
  <c r="AE23" i="6" s="1"/>
  <c r="R16" i="9"/>
  <c r="Q6" i="6" s="1"/>
  <c r="R25" i="9"/>
  <c r="R22" i="9"/>
  <c r="R18" i="9"/>
  <c r="Q8" i="6" s="1"/>
  <c r="R23" i="9"/>
  <c r="R20" i="9"/>
  <c r="Q9" i="6" s="1"/>
  <c r="R34" i="8"/>
  <c r="C40" i="6" s="1"/>
  <c r="R15" i="8"/>
  <c r="C5" i="6" s="1"/>
  <c r="R18" i="8"/>
  <c r="C8" i="6" s="1"/>
  <c r="R17" i="8"/>
  <c r="C7" i="6" s="1"/>
  <c r="R29" i="8"/>
  <c r="C36" i="6" s="1"/>
  <c r="R32" i="8"/>
  <c r="C39" i="6" s="1"/>
  <c r="R30" i="8"/>
  <c r="C37" i="6" s="1"/>
  <c r="Q23" i="6" l="1"/>
  <c r="C23" i="6"/>
  <c r="Q22" i="6"/>
  <c r="C22" i="6"/>
  <c r="Q19" i="6"/>
  <c r="C19" i="6"/>
  <c r="Q20" i="6"/>
  <c r="C20" i="6"/>
</calcChain>
</file>

<file path=xl/sharedStrings.xml><?xml version="1.0" encoding="utf-8"?>
<sst xmlns="http://schemas.openxmlformats.org/spreadsheetml/2006/main" count="248" uniqueCount="53">
  <si>
    <t>ISTITUTO COMPRENSIVO FIUGGI-ACUTO</t>
  </si>
  <si>
    <t>N.</t>
  </si>
  <si>
    <t>Cognome e nome
(facoltativo)</t>
  </si>
  <si>
    <t>ITALIANO</t>
  </si>
  <si>
    <t>PUNTEGGIO</t>
  </si>
  <si>
    <t>VOTO SINTETICO</t>
  </si>
  <si>
    <t>LIVELLO</t>
  </si>
  <si>
    <t>MATEMATICA</t>
  </si>
  <si>
    <t>LEGENDA</t>
  </si>
  <si>
    <t>Punteggio</t>
  </si>
  <si>
    <t>Livello</t>
  </si>
  <si>
    <t>100 - 95</t>
  </si>
  <si>
    <t>OTTIMO</t>
  </si>
  <si>
    <t>94 - 85</t>
  </si>
  <si>
    <t>DISTINTO</t>
  </si>
  <si>
    <t>84 - 75</t>
  </si>
  <si>
    <t>BUONO</t>
  </si>
  <si>
    <t>74 - 65</t>
  </si>
  <si>
    <t>PIUS</t>
  </si>
  <si>
    <t>SUFF</t>
  </si>
  <si>
    <t>&lt; 55</t>
  </si>
  <si>
    <t>INS</t>
  </si>
  <si>
    <t>A</t>
  </si>
  <si>
    <t>B</t>
  </si>
  <si>
    <t>C</t>
  </si>
  <si>
    <t>Voto sintetico</t>
  </si>
  <si>
    <t>D</t>
  </si>
  <si>
    <t>64 - 55</t>
  </si>
  <si>
    <t>Tot. Alunni fasica A</t>
  </si>
  <si>
    <t>Tot. Alunni fascia B</t>
  </si>
  <si>
    <t>Tot. Alunni fascia C</t>
  </si>
  <si>
    <t>Tot. Alunni fascia D</t>
  </si>
  <si>
    <t>Tot. Alunni fascia A</t>
  </si>
  <si>
    <t>GRAFICI PRIMO QUADRIMESTRE</t>
  </si>
  <si>
    <t>Fascia A</t>
  </si>
  <si>
    <t>Fascia B</t>
  </si>
  <si>
    <t>Fascia C</t>
  </si>
  <si>
    <t>Fascia D</t>
  </si>
  <si>
    <t>n. alunni</t>
  </si>
  <si>
    <t>percentuale</t>
  </si>
  <si>
    <t>n alunni</t>
  </si>
  <si>
    <t>GRAFICI SECONDO QUADRIMESTRE</t>
  </si>
  <si>
    <t>ISTRUZIONI PER LA COMPILAZIONE</t>
  </si>
  <si>
    <t>INGLESE</t>
  </si>
  <si>
    <t>n.alunni</t>
  </si>
  <si>
    <t>ASS</t>
  </si>
  <si>
    <t>Presenti</t>
  </si>
  <si>
    <t>Assenti</t>
  </si>
  <si>
    <r>
      <t xml:space="preserve">RILEVAZIONE DEGLI APPRENDIMENTI - </t>
    </r>
    <r>
      <rPr>
        <b/>
        <sz val="16"/>
        <color theme="1"/>
        <rFont val="Calibri"/>
        <family val="2"/>
        <scheme val="minor"/>
      </rPr>
      <t>Prova d'ingresso</t>
    </r>
    <r>
      <rPr>
        <sz val="16"/>
        <color theme="1"/>
        <rFont val="Calibri"/>
        <family val="2"/>
        <scheme val="minor"/>
      </rPr>
      <t xml:space="preserve"> a.s. 2022/2023 Classe:__________ Plesso ________</t>
    </r>
  </si>
  <si>
    <t>Registrazione dei dati delle prove comuni di ingresso, di primo e di secondo quadrimestre</t>
  </si>
  <si>
    <r>
      <t xml:space="preserve">RILEVAZIONE DEGLI APPRENDIMENTI - </t>
    </r>
    <r>
      <rPr>
        <b/>
        <sz val="16"/>
        <color theme="1"/>
        <rFont val="Calibri"/>
        <family val="2"/>
        <scheme val="minor"/>
      </rPr>
      <t xml:space="preserve">Primo quadrimestre </t>
    </r>
    <r>
      <rPr>
        <sz val="16"/>
        <color theme="1"/>
        <rFont val="Calibri"/>
        <family val="2"/>
        <scheme val="minor"/>
      </rPr>
      <t>a.s. 2022/2023 Classe:__________ Plesso ________</t>
    </r>
  </si>
  <si>
    <r>
      <t xml:space="preserve">RILEVAZIONE DEGLI APPRENDIMENTI - </t>
    </r>
    <r>
      <rPr>
        <b/>
        <sz val="16"/>
        <color theme="1"/>
        <rFont val="Calibri"/>
        <family val="2"/>
        <scheme val="minor"/>
      </rPr>
      <t xml:space="preserve">Secondo quadrimestre </t>
    </r>
    <r>
      <rPr>
        <sz val="16"/>
        <color theme="1"/>
        <rFont val="Calibri"/>
        <family val="2"/>
        <scheme val="minor"/>
      </rPr>
      <t>a.s. 2022/2023 Classe:__________ Plesso ________</t>
    </r>
  </si>
  <si>
    <t>GRAFICI PROVA D'INGRESSO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</si>
</sst>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B57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9" fontId="5" fillId="0" borderId="0" xfId="1" applyFont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8" xfId="0" applyFont="1" applyBorder="1" applyProtection="1"/>
    <xf numFmtId="0" fontId="2" fillId="10" borderId="0" xfId="0" applyFont="1" applyFill="1"/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AB57"/>
      <color rgb="FFFF9933"/>
      <color rgb="FFC4E59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ITALIANO PR INGRESSO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Grafici!$B$3:$B$4</c:f>
              <c:strCache>
                <c:ptCount val="2"/>
                <c:pt idx="0">
                  <c:v>ITALIANO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Grafici!$A$5:$A$9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Grafici!$B$5:$B$9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Grafici!$C$3:$C$4</c:f>
              <c:strCache>
                <c:ptCount val="2"/>
                <c:pt idx="0">
                  <c:v>ITALIANO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Grafici!$A$5:$A$9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Grafici!$C$5:$C$9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MATEMATICA PR INGRESSO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Grafici!$B$17:$B$18</c:f>
              <c:strCache>
                <c:ptCount val="2"/>
                <c:pt idx="0">
                  <c:v>MATEMATICA</c:v>
                </c:pt>
                <c:pt idx="1">
                  <c:v>n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Grafici!$A$19:$A$23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Grafici!$B$19:$B$23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Grafici!$C$17:$C$18</c:f>
              <c:strCache>
                <c:ptCount val="2"/>
                <c:pt idx="0">
                  <c:v>MATEMATICA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Grafici!$A$19:$A$23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Grafici!$C$19:$C$23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INGLESE PR INGRESSO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460079840319361E-2"/>
          <c:y val="0.17196790133376183"/>
          <c:w val="0.82010978043912175"/>
          <c:h val="0.67532440141410899"/>
        </c:manualLayout>
      </c:layout>
      <c:pie3DChart>
        <c:varyColors val="1"/>
        <c:ser>
          <c:idx val="0"/>
          <c:order val="0"/>
          <c:tx>
            <c:strRef>
              <c:f>Grafici!$B$34:$B$35</c:f>
              <c:strCache>
                <c:ptCount val="2"/>
                <c:pt idx="0">
                  <c:v>INGLESE</c:v>
                </c:pt>
                <c:pt idx="1">
                  <c:v>n.alunni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Grafici!$A$36:$A$40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Grafici!$B$36:$B$40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Grafici!$C$34:$C$35</c:f>
              <c:strCache>
                <c:ptCount val="2"/>
                <c:pt idx="0">
                  <c:v>INGLESE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Grafici!$A$36:$A$40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Grafici!$C$36:$C$40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ITALIANO 1°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Grafici!$P$3:$P$4</c:f>
              <c:strCache>
                <c:ptCount val="2"/>
                <c:pt idx="0">
                  <c:v>ITALIANO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Grafici!$O$5:$O$9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Grafici!$P$5:$P$9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Grafici!$Q$3:$Q$4</c:f>
              <c:strCache>
                <c:ptCount val="2"/>
                <c:pt idx="0">
                  <c:v>ITALIANO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Grafici!$O$5:$O$9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Grafici!$Q$5:$Q$9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MATEMATICA 1°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Grafici!$P$17:$P$18</c:f>
              <c:strCache>
                <c:ptCount val="2"/>
                <c:pt idx="0">
                  <c:v>MATEMATICA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Grafici!$O$19:$O$23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Grafici!$P$19:$P$23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Grafici!$Q$17:$Q$18</c:f>
              <c:strCache>
                <c:ptCount val="2"/>
                <c:pt idx="0">
                  <c:v>MATEMATICA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Grafici!$O$19:$O$23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Grafici!$Q$19:$Q$23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INGLESE 1°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Grafici!$P$34:$P$35</c:f>
              <c:strCache>
                <c:ptCount val="2"/>
                <c:pt idx="0">
                  <c:v>INGLESE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Grafici!$O$36:$O$40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Grafici!$P$36:$P$40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Grafici!$Q$34:$Q$35</c:f>
              <c:strCache>
                <c:ptCount val="2"/>
                <c:pt idx="0">
                  <c:v>INGLESE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Grafici!$O$36:$O$40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Grafici!$Q$36:$Q$40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ITALIANO 2°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Grafici!$AD$3:$AD$4</c:f>
              <c:strCache>
                <c:ptCount val="2"/>
                <c:pt idx="0">
                  <c:v>ITALIANO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Grafici!$AC$5:$AC$9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Grafici!$AD$5:$AD$9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Grafici!$AE$3:$AE$4</c:f>
              <c:strCache>
                <c:ptCount val="2"/>
                <c:pt idx="0">
                  <c:v>ITALIANO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Grafici!$AC$5:$AC$9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Grafici!$AE$5:$AE$9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MATEMATICA 2°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Grafici!$AD$17:$AD$18</c:f>
              <c:strCache>
                <c:ptCount val="2"/>
                <c:pt idx="0">
                  <c:v>MATEMATICA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Grafici!$AC$19:$AC$23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Grafici!$AD$19:$AD$23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Grafici!$AE$17:$AE$18</c:f>
              <c:strCache>
                <c:ptCount val="2"/>
                <c:pt idx="0">
                  <c:v>MATEMATICA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Grafici!$AC$19:$AC$23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Grafici!$AE$19:$AE$23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INGLESE 2° quad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Grafici!$AD$34:$AD$35</c:f>
              <c:strCache>
                <c:ptCount val="2"/>
                <c:pt idx="0">
                  <c:v>INGLESE</c:v>
                </c:pt>
                <c:pt idx="1">
                  <c:v>n. alunni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Grafici!$AC$36:$AC$40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Grafici!$AD$36:$AD$40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Grafici!$AE$34:$AE$35</c:f>
              <c:strCache>
                <c:ptCount val="2"/>
                <c:pt idx="0">
                  <c:v>INGLESE</c:v>
                </c:pt>
                <c:pt idx="1">
                  <c:v>percentuale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Grafici!$AC$36:$AC$40</c:f>
              <c:strCache>
                <c:ptCount val="5"/>
                <c:pt idx="0">
                  <c:v>Fascia A</c:v>
                </c:pt>
                <c:pt idx="1">
                  <c:v>Fascia B</c:v>
                </c:pt>
                <c:pt idx="2">
                  <c:v>Fascia C</c:v>
                </c:pt>
                <c:pt idx="3">
                  <c:v>Fascia D</c:v>
                </c:pt>
                <c:pt idx="4">
                  <c:v>ASS</c:v>
                </c:pt>
              </c:strCache>
            </c:strRef>
          </c:cat>
          <c:val>
            <c:numRef>
              <c:f>Grafici!$AE$36:$AE$40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2</xdr:row>
      <xdr:rowOff>261937</xdr:rowOff>
    </xdr:from>
    <xdr:to>
      <xdr:col>14</xdr:col>
      <xdr:colOff>171448</xdr:colOff>
      <xdr:row>24</xdr:row>
      <xdr:rowOff>4762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H="1">
          <a:off x="19048" y="795337"/>
          <a:ext cx="9115425" cy="561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/>
            <a:t>In questo file trovate </a:t>
          </a:r>
          <a:r>
            <a:rPr lang="it-IT" sz="1600" b="1"/>
            <a:t>5 schede</a:t>
          </a:r>
          <a:r>
            <a:rPr lang="it-IT" sz="1600"/>
            <a:t>: </a:t>
          </a:r>
          <a:r>
            <a:rPr lang="it-IT" sz="1600" b="1"/>
            <a:t>Istruzioni</a:t>
          </a:r>
          <a:r>
            <a:rPr lang="it-IT" sz="1600"/>
            <a:t>, </a:t>
          </a:r>
          <a:r>
            <a:rPr lang="it-IT" sz="1600" b="1"/>
            <a:t>Prova d'ingresso</a:t>
          </a:r>
          <a:r>
            <a:rPr lang="it-IT" sz="1600"/>
            <a:t>, </a:t>
          </a:r>
          <a:r>
            <a:rPr lang="it-IT" sz="1600" b="1"/>
            <a:t>Primo quadrimestre</a:t>
          </a:r>
          <a:r>
            <a:rPr lang="it-IT" sz="1600"/>
            <a:t>, </a:t>
          </a:r>
          <a:r>
            <a:rPr lang="it-IT" sz="1600" b="1"/>
            <a:t>Secondo quadrimestre</a:t>
          </a:r>
          <a:r>
            <a:rPr lang="it-IT" sz="1600"/>
            <a:t>, </a:t>
          </a:r>
          <a:r>
            <a:rPr lang="it-IT" sz="1600" b="1"/>
            <a:t>Grafici</a:t>
          </a:r>
          <a:r>
            <a:rPr lang="it-IT" sz="1600"/>
            <a:t>. </a:t>
          </a:r>
          <a:r>
            <a:rPr lang="it-IT" sz="1600" b="1"/>
            <a:t>Le classi prime sono tenute a compilare solo la scheda relativa al Secondo</a:t>
          </a:r>
          <a:r>
            <a:rPr lang="it-IT" sz="1600" b="1" baseline="0"/>
            <a:t> quadriemestre.</a:t>
          </a:r>
          <a:endParaRPr lang="it-IT" sz="1600" b="1"/>
        </a:p>
        <a:p>
          <a:r>
            <a:rPr lang="it-IT" sz="1600"/>
            <a:t>Si raccomanda di </a:t>
          </a:r>
          <a:r>
            <a:rPr lang="it-IT" sz="1600" b="1"/>
            <a:t>non rinominare le schede</a:t>
          </a:r>
          <a:r>
            <a:rPr lang="it-IT" sz="1600"/>
            <a:t>, mentre è possibile rinominare il file.</a:t>
          </a:r>
        </a:p>
        <a:p>
          <a:r>
            <a:rPr lang="it-IT" sz="1600"/>
            <a:t>- Per prima cosa </a:t>
          </a:r>
          <a:r>
            <a:rPr lang="it-IT" sz="1600" b="1"/>
            <a:t>completate l'intestazione della scheda con l'indicazione della classe e del plesso</a:t>
          </a:r>
          <a:r>
            <a:rPr lang="it-IT" sz="1600"/>
            <a:t>.</a:t>
          </a:r>
        </a:p>
        <a:p>
          <a:r>
            <a:rPr lang="it-IT" sz="1600"/>
            <a:t>- Nella colonna </a:t>
          </a:r>
          <a:r>
            <a:rPr lang="it-IT" sz="1600" b="1"/>
            <a:t>Punteggio ottenuto </a:t>
          </a:r>
          <a:r>
            <a:rPr lang="it-IT" sz="1600"/>
            <a:t>inserire i dati relativi al </a:t>
          </a:r>
          <a:r>
            <a:rPr lang="it-IT" sz="1600" b="1"/>
            <a:t>punteggio ottenuto dagli </a:t>
          </a:r>
        </a:p>
        <a:p>
          <a:r>
            <a:rPr lang="it-IT" sz="1600" b="1"/>
            <a:t>alunni che hanno svolto la prova comune, compresi alunni con indicazione BES, DSA </a:t>
          </a:r>
        </a:p>
        <a:p>
          <a:r>
            <a:rPr lang="it-IT" sz="1600" b="1"/>
            <a:t>o con certifica H</a:t>
          </a:r>
          <a:r>
            <a:rPr lang="it-IT" sz="1600"/>
            <a:t> (va intesa compe prova comune la prova identica a quella degli altri alunni, anche se chi l'ha svolta ha usufruito di facilitatori quali lettura dell'insegnante, maggior tempo, uso della calcolatrice...). Le restatnti colonne si popoleranno automaticamente.</a:t>
          </a:r>
        </a:p>
        <a:p>
          <a:r>
            <a:rPr lang="it-IT" sz="1600"/>
            <a:t>- </a:t>
          </a:r>
          <a:r>
            <a:rPr lang="it-IT" sz="1600" b="1"/>
            <a:t>Cognome e nome dell'alunno è un dato facoltativo</a:t>
          </a:r>
          <a:r>
            <a:rPr lang="it-IT" sz="1600"/>
            <a:t>; potete inserirlo solo se a voi utile per meglio riportare il voto sintetico sul registro elettronico.</a:t>
          </a:r>
        </a:p>
        <a:p>
          <a:r>
            <a:rPr lang="it-IT" sz="1600"/>
            <a:t>- Invece </a:t>
          </a:r>
          <a:r>
            <a:rPr lang="it-IT" sz="1600" b="1"/>
            <a:t>nel  caso in cui l'alunno/a BES, DSA o H abbia svolto prova diversificata, inserire un solo asterisco * nella colonna Punteggio ottenuto</a:t>
          </a:r>
          <a:r>
            <a:rPr lang="it-IT" sz="1600"/>
            <a:t>.</a:t>
          </a:r>
        </a:p>
        <a:p>
          <a:r>
            <a:rPr lang="it-IT" sz="1600"/>
            <a:t>- L'insegnante referente per la valutazione contatterà i singoli team che hanno segnalato prove diversificate, al fine di ottenere informazioni di tipo qualitativo in merito alla prova diversificata svolta. </a:t>
          </a:r>
        </a:p>
        <a:p>
          <a:r>
            <a:rPr lang="it-IT" sz="1600"/>
            <a:t>- </a:t>
          </a:r>
          <a:r>
            <a:rPr lang="it-IT" sz="1600" b="1"/>
            <a:t>In caso di alunno/a assente inserire nella colonna Punteggio ottenuto l'abbreviazione ass</a:t>
          </a:r>
          <a:endParaRPr lang="it-IT" sz="1600"/>
        </a:p>
        <a:p>
          <a:r>
            <a:rPr lang="it-IT" sz="1600"/>
            <a:t>- La scheda </a:t>
          </a:r>
          <a:r>
            <a:rPr lang="it-IT" sz="1600" b="1"/>
            <a:t>Grafici</a:t>
          </a:r>
          <a:r>
            <a:rPr lang="it-IT" sz="1600"/>
            <a:t> si popolerà contestualmente alla compilazione delle precedenti e vi potrà</a:t>
          </a:r>
        </a:p>
        <a:p>
          <a:r>
            <a:rPr lang="it-IT" sz="1600"/>
            <a:t> essere utile per avere un'immediata visualizzazione dell'andamento della classe in relazione a una valutazione di tipo quantitativo.</a:t>
          </a:r>
        </a:p>
        <a:p>
          <a:r>
            <a:rPr lang="it-IT" sz="1600"/>
            <a:t>- Salvare sempre il file e conservarlo con cura; al termine dell'anno scolastico </a:t>
          </a:r>
          <a:r>
            <a:rPr lang="it-IT" sz="1600" b="1"/>
            <a:t>inviarlo tramite e-mail </a:t>
          </a:r>
          <a:r>
            <a:rPr lang="it-IT" sz="1600"/>
            <a:t>alla F.S. Silvia Di Castro all'indirizzo </a:t>
          </a:r>
          <a:r>
            <a:rPr lang="it-IT" sz="1600" b="1"/>
            <a:t>dicastro.silvia@gmail.com</a:t>
          </a:r>
          <a:r>
            <a:rPr lang="it-IT" sz="1600"/>
            <a:t>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220980</xdr:rowOff>
    </xdr:from>
    <xdr:to>
      <xdr:col>11</xdr:col>
      <xdr:colOff>487680</xdr:colOff>
      <xdr:row>14</xdr:row>
      <xdr:rowOff>60960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137160</xdr:rowOff>
    </xdr:from>
    <xdr:to>
      <xdr:col>11</xdr:col>
      <xdr:colOff>579120</xdr:colOff>
      <xdr:row>27</xdr:row>
      <xdr:rowOff>137160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480060</xdr:colOff>
      <xdr:row>32</xdr:row>
      <xdr:rowOff>38100</xdr:rowOff>
    </xdr:from>
    <xdr:to>
      <xdr:col>11</xdr:col>
      <xdr:colOff>571500</xdr:colOff>
      <xdr:row>45</xdr:row>
      <xdr:rowOff>53340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15240</xdr:colOff>
      <xdr:row>1</xdr:row>
      <xdr:rowOff>220980</xdr:rowOff>
    </xdr:from>
    <xdr:to>
      <xdr:col>25</xdr:col>
      <xdr:colOff>617220</xdr:colOff>
      <xdr:row>14</xdr:row>
      <xdr:rowOff>38100</xdr:rowOff>
    </xdr:to>
    <xdr:graphicFrame macro="">
      <xdr:nvGraphicFramePr>
        <xdr:cNvPr id="11" name="Gra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609600</xdr:colOff>
      <xdr:row>15</xdr:row>
      <xdr:rowOff>213360</xdr:rowOff>
    </xdr:from>
    <xdr:to>
      <xdr:col>25</xdr:col>
      <xdr:colOff>609600</xdr:colOff>
      <xdr:row>28</xdr:row>
      <xdr:rowOff>160020</xdr:rowOff>
    </xdr:to>
    <xdr:graphicFrame macro="">
      <xdr:nvGraphicFramePr>
        <xdr:cNvPr id="12" name="Gra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617220</xdr:colOff>
      <xdr:row>30</xdr:row>
      <xdr:rowOff>213360</xdr:rowOff>
    </xdr:from>
    <xdr:to>
      <xdr:col>26</xdr:col>
      <xdr:colOff>152400</xdr:colOff>
      <xdr:row>44</xdr:row>
      <xdr:rowOff>167640</xdr:rowOff>
    </xdr:to>
    <xdr:graphicFrame macro="">
      <xdr:nvGraphicFramePr>
        <xdr:cNvPr id="13" name="Gra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784860</xdr:colOff>
      <xdr:row>1</xdr:row>
      <xdr:rowOff>205740</xdr:rowOff>
    </xdr:from>
    <xdr:to>
      <xdr:col>39</xdr:col>
      <xdr:colOff>609600</xdr:colOff>
      <xdr:row>14</xdr:row>
      <xdr:rowOff>137160</xdr:rowOff>
    </xdr:to>
    <xdr:graphicFrame macro="">
      <xdr:nvGraphicFramePr>
        <xdr:cNvPr id="14" name="Gra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7620</xdr:colOff>
      <xdr:row>15</xdr:row>
      <xdr:rowOff>220980</xdr:rowOff>
    </xdr:from>
    <xdr:to>
      <xdr:col>39</xdr:col>
      <xdr:colOff>609600</xdr:colOff>
      <xdr:row>29</xdr:row>
      <xdr:rowOff>83820</xdr:rowOff>
    </xdr:to>
    <xdr:graphicFrame macro="">
      <xdr:nvGraphicFramePr>
        <xdr:cNvPr id="15" name="Gra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0</xdr:colOff>
      <xdr:row>31</xdr:row>
      <xdr:rowOff>205740</xdr:rowOff>
    </xdr:from>
    <xdr:to>
      <xdr:col>40</xdr:col>
      <xdr:colOff>15240</xdr:colOff>
      <xdr:row>44</xdr:row>
      <xdr:rowOff>198120</xdr:rowOff>
    </xdr:to>
    <xdr:graphicFrame macro="">
      <xdr:nvGraphicFramePr>
        <xdr:cNvPr id="16" name="Gra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showGridLines="0" tabSelected="1" workbookViewId="0">
      <selection activeCell="P2" sqref="P2"/>
    </sheetView>
  </sheetViews>
  <sheetFormatPr defaultColWidth="9.109375" defaultRowHeight="21" x14ac:dyDescent="0.4"/>
  <cols>
    <col min="1" max="1" width="7.5546875" style="3" customWidth="1"/>
    <col min="2" max="16384" width="9.109375" style="3"/>
  </cols>
  <sheetData>
    <row r="1" spans="1:13" x14ac:dyDescent="0.4">
      <c r="A1" s="26" t="s">
        <v>49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4">
      <c r="A2" s="5"/>
    </row>
    <row r="3" spans="1:13" x14ac:dyDescent="0.4">
      <c r="A3" s="27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4">
      <c r="A4" s="4"/>
    </row>
  </sheetData>
  <sheetProtection algorithmName="SHA-512" hashValue="1rZfzgL6urFaA5Scn+xz4rgF2K9j8EJ+q5XLaV96cBYVDybiNjCStjI6oX4++wo0dfj602hBEOoa0Boilzofnw==" saltValue="Jt22QUZihvbxhdq9JyaPcg==" spinCount="100000" sheet="1" objects="1" scenarios="1" selectLockedCells="1"/>
  <mergeCells count="2">
    <mergeCell ref="A1:M1"/>
    <mergeCell ref="A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S61"/>
  <sheetViews>
    <sheetView showGridLines="0" zoomScaleNormal="100" workbookViewId="0">
      <selection activeCell="C6" sqref="C6"/>
    </sheetView>
  </sheetViews>
  <sheetFormatPr defaultColWidth="9.109375" defaultRowHeight="18" x14ac:dyDescent="0.35"/>
  <cols>
    <col min="1" max="1" width="9.109375" style="9"/>
    <col min="2" max="2" width="35.88671875" style="9" customWidth="1"/>
    <col min="3" max="3" width="13" style="18" bestFit="1" customWidth="1"/>
    <col min="4" max="4" width="18" style="18" bestFit="1" customWidth="1"/>
    <col min="5" max="5" width="8.88671875" style="18" bestFit="1" customWidth="1"/>
    <col min="6" max="6" width="3.77734375" style="9" customWidth="1"/>
    <col min="7" max="7" width="14.88671875" style="18" bestFit="1" customWidth="1"/>
    <col min="8" max="8" width="18" style="18" bestFit="1" customWidth="1"/>
    <col min="9" max="9" width="8.88671875" style="18" bestFit="1" customWidth="1"/>
    <col min="10" max="10" width="5" style="9" customWidth="1"/>
    <col min="11" max="11" width="13" style="9" bestFit="1" customWidth="1"/>
    <col min="12" max="12" width="18" style="9" bestFit="1" customWidth="1"/>
    <col min="13" max="13" width="11.109375" style="9" customWidth="1"/>
    <col min="14" max="14" width="5.109375" style="9" customWidth="1"/>
    <col min="15" max="15" width="10.77734375" style="9" bestFit="1" customWidth="1"/>
    <col min="16" max="16" width="14.5546875" style="9" bestFit="1" customWidth="1"/>
    <col min="17" max="17" width="9.109375" style="9"/>
    <col min="18" max="18" width="9.33203125" style="9" bestFit="1" customWidth="1"/>
    <col min="19" max="16384" width="9.109375" style="9"/>
  </cols>
  <sheetData>
    <row r="1" spans="1:19" ht="23.4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7"/>
      <c r="R1" s="7"/>
      <c r="S1" s="7"/>
    </row>
    <row r="2" spans="1:19" ht="21" x14ac:dyDescent="0.4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" x14ac:dyDescent="0.4">
      <c r="A3" s="23"/>
      <c r="B3" s="23"/>
      <c r="C3" s="19"/>
      <c r="D3" s="19"/>
      <c r="E3" s="19"/>
      <c r="F3" s="23"/>
      <c r="G3" s="19"/>
      <c r="H3" s="19"/>
      <c r="I3" s="19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35">
      <c r="C4" s="35" t="s">
        <v>3</v>
      </c>
      <c r="D4" s="36"/>
      <c r="E4" s="37"/>
      <c r="G4" s="28" t="s">
        <v>7</v>
      </c>
      <c r="H4" s="29"/>
      <c r="I4" s="30"/>
      <c r="K4" s="28" t="s">
        <v>43</v>
      </c>
      <c r="L4" s="29"/>
      <c r="M4" s="30"/>
      <c r="O4" s="28" t="s">
        <v>8</v>
      </c>
      <c r="P4" s="29"/>
      <c r="Q4" s="30"/>
    </row>
    <row r="5" spans="1:19" ht="36" x14ac:dyDescent="0.35">
      <c r="A5" s="6" t="s">
        <v>1</v>
      </c>
      <c r="B5" s="20" t="s">
        <v>2</v>
      </c>
      <c r="C5" s="22" t="s">
        <v>4</v>
      </c>
      <c r="D5" s="22" t="s">
        <v>5</v>
      </c>
      <c r="E5" s="22" t="s">
        <v>6</v>
      </c>
      <c r="G5" s="22" t="s">
        <v>4</v>
      </c>
      <c r="H5" s="22" t="s">
        <v>5</v>
      </c>
      <c r="I5" s="22" t="s">
        <v>6</v>
      </c>
      <c r="J5" s="24"/>
      <c r="K5" s="22" t="s">
        <v>4</v>
      </c>
      <c r="L5" s="22" t="s">
        <v>5</v>
      </c>
      <c r="M5" s="22" t="s">
        <v>6</v>
      </c>
      <c r="O5" s="22" t="s">
        <v>9</v>
      </c>
      <c r="P5" s="22" t="s">
        <v>25</v>
      </c>
      <c r="Q5" s="11" t="s">
        <v>10</v>
      </c>
    </row>
    <row r="6" spans="1:19" x14ac:dyDescent="0.35">
      <c r="A6" s="6">
        <v>1</v>
      </c>
      <c r="B6" s="8"/>
      <c r="C6" s="6"/>
      <c r="D6" s="22" t="str">
        <f>IF(C6="ass","ASS",IF(C6="*","PR DIFF",IF(C6="","",IF(C6&gt;94,"OTT",IF(C6&gt;84,"DIS",IF(C6&gt;74,"BUONO",IF(C6&gt;64,"PIUS",IF(C6&gt;54,"SUFF",IF(C6&lt;55,"INS",)))))))))</f>
        <v/>
      </c>
      <c r="E6" s="22" t="str">
        <f>IF(C6="ass","ASS",IF(C6="*","PR DIFF",IF(C6="","",IF(C6&gt;84,"A",IF(C6&gt;64,"B",IF(C6&gt;54,"C",IF(C6&lt;55,"D")))))))</f>
        <v/>
      </c>
      <c r="G6" s="6"/>
      <c r="H6" s="22" t="str">
        <f>IF(G6="ass","ASS",IF(G6="*","PR DIFF",IF(G6="","",IF(G6&gt;94,"OTT",IF(G6&gt;84,"DIS",IF(G6&gt;74,"BUONO",IF(G6&gt;64,"PIUS",IF(G6&gt;54,"SUFF",IF(G6&lt;55,"INS",)))))))))</f>
        <v/>
      </c>
      <c r="I6" s="22" t="str">
        <f>IF(G6="ass","ASS",IF(G6="*","PR DIFF",IF(G6="","",IF(G6&gt;84,"A",IF(G6&gt;64,"B",IF(G6&gt;54,"C",IF(G6&lt;55,"D")))))))</f>
        <v/>
      </c>
      <c r="K6" s="6"/>
      <c r="L6" s="22" t="str">
        <f>IF(K6="ass","ASS",IF(K6="*","PR DIFF",IF(K6="","",IF(K6&gt;94,"OTT",IF(K6&gt;84,"DIS",IF(K6&gt;74,"BUONO",IF(K6&gt;64,"PIUS",IF(K6&gt;54,"SUFF",IF(K6&lt;55,"INS",)))))))))</f>
        <v/>
      </c>
      <c r="M6" s="22" t="str">
        <f>IF(K6="ass","ASS",IF(K6="*","PR DIFF",IF(K6="","",IF(K6&gt;84,"A",IF(K6&gt;64,"B",IF(K6&gt;54,"C",IF(K6&lt;55,"D")))))))</f>
        <v/>
      </c>
      <c r="O6" s="21" t="s">
        <v>11</v>
      </c>
      <c r="P6" s="22" t="s">
        <v>12</v>
      </c>
      <c r="Q6" s="38" t="s">
        <v>22</v>
      </c>
    </row>
    <row r="7" spans="1:19" x14ac:dyDescent="0.35">
      <c r="A7" s="6">
        <v>2</v>
      </c>
      <c r="B7" s="8"/>
      <c r="C7" s="6"/>
      <c r="D7" s="22" t="str">
        <f t="shared" ref="D7:D34" si="0">IF(C7="ass","ASS",IF(C7="*","PR DIFF",IF(C7="","",IF(C7&gt;94,"OTT",IF(C7&gt;84,"DIS",IF(C7&gt;74,"BUONO",IF(C7&gt;64,"PIUS",IF(C7&gt;54,"SUFF",IF(C7&lt;55,"INS",)))))))))</f>
        <v/>
      </c>
      <c r="E7" s="22" t="str">
        <f t="shared" ref="E7:E33" si="1">IF(C7="ass","ASS",IF(C7="*","PR DIFF",IF(C7="","",IF(C7&gt;84,"A",IF(C7&gt;64,"B",IF(C7&gt;54,"C",IF(C7&lt;55,"D")))))))</f>
        <v/>
      </c>
      <c r="G7" s="6"/>
      <c r="H7" s="22" t="str">
        <f t="shared" ref="H7:H34" si="2">IF(G7="ass","ASS",IF(G7="*","PR DIFF",IF(G7="","",IF(G7&gt;94,"OTT",IF(G7&gt;84,"DIS",IF(G7&gt;74,"BUONO",IF(G7&gt;64,"PIUS",IF(G7&gt;54,"SUFF",IF(G7&lt;55,"INS",)))))))))</f>
        <v/>
      </c>
      <c r="I7" s="22" t="str">
        <f t="shared" ref="I7:I34" si="3">IF(G7="ass","ASS",IF(G7="*","PR DIFF",IF(G7="","",IF(G7&gt;84,"A",IF(G7&gt;64,"B",IF(G7&gt;54,"C",IF(G7&lt;55,"D")))))))</f>
        <v/>
      </c>
      <c r="K7" s="6"/>
      <c r="L7" s="22" t="str">
        <f t="shared" ref="L7:L34" si="4">IF(K7="ass","ASS",IF(K7="*","PR DIFF",IF(K7="","",IF(K7&gt;94,"OTT",IF(K7&gt;84,"DIS",IF(K7&gt;74,"BUONO",IF(K7&gt;64,"PIUS",IF(K7&gt;54,"SUFF",IF(K7&lt;55,"INS",)))))))))</f>
        <v/>
      </c>
      <c r="M7" s="22" t="str">
        <f t="shared" ref="M7:M34" si="5">IF(K7="ass","ASS",IF(K7="*","PR DIFF",IF(K7="","",IF(K7&gt;84,"A",IF(K7&gt;64,"B",IF(K7&gt;54,"C",IF(K7&lt;55,"D")))))))</f>
        <v/>
      </c>
      <c r="O7" s="21" t="s">
        <v>13</v>
      </c>
      <c r="P7" s="22" t="s">
        <v>14</v>
      </c>
      <c r="Q7" s="38"/>
    </row>
    <row r="8" spans="1:19" x14ac:dyDescent="0.35">
      <c r="A8" s="6">
        <v>3</v>
      </c>
      <c r="B8" s="8"/>
      <c r="C8" s="6"/>
      <c r="D8" s="22" t="str">
        <f t="shared" si="0"/>
        <v/>
      </c>
      <c r="E8" s="22" t="str">
        <f t="shared" si="1"/>
        <v/>
      </c>
      <c r="G8" s="6"/>
      <c r="H8" s="22" t="str">
        <f t="shared" si="2"/>
        <v/>
      </c>
      <c r="I8" s="22" t="str">
        <f t="shared" si="3"/>
        <v/>
      </c>
      <c r="K8" s="6"/>
      <c r="L8" s="22" t="str">
        <f t="shared" si="4"/>
        <v/>
      </c>
      <c r="M8" s="22" t="str">
        <f t="shared" si="5"/>
        <v/>
      </c>
      <c r="O8" s="21" t="s">
        <v>15</v>
      </c>
      <c r="P8" s="22" t="s">
        <v>16</v>
      </c>
      <c r="Q8" s="39" t="s">
        <v>23</v>
      </c>
    </row>
    <row r="9" spans="1:19" x14ac:dyDescent="0.35">
      <c r="A9" s="6">
        <v>4</v>
      </c>
      <c r="B9" s="8"/>
      <c r="C9" s="6"/>
      <c r="D9" s="22" t="str">
        <f t="shared" si="0"/>
        <v/>
      </c>
      <c r="E9" s="22" t="str">
        <f t="shared" si="1"/>
        <v/>
      </c>
      <c r="G9" s="6"/>
      <c r="H9" s="22" t="str">
        <f t="shared" si="2"/>
        <v/>
      </c>
      <c r="I9" s="22" t="str">
        <f t="shared" si="3"/>
        <v/>
      </c>
      <c r="K9" s="6"/>
      <c r="L9" s="22" t="str">
        <f t="shared" si="4"/>
        <v/>
      </c>
      <c r="M9" s="22" t="str">
        <f t="shared" si="5"/>
        <v/>
      </c>
      <c r="O9" s="21" t="s">
        <v>17</v>
      </c>
      <c r="P9" s="22" t="s">
        <v>18</v>
      </c>
      <c r="Q9" s="39"/>
    </row>
    <row r="10" spans="1:19" x14ac:dyDescent="0.35">
      <c r="A10" s="6">
        <v>5</v>
      </c>
      <c r="B10" s="8"/>
      <c r="C10" s="6"/>
      <c r="D10" s="22" t="str">
        <f t="shared" si="0"/>
        <v/>
      </c>
      <c r="E10" s="22" t="str">
        <f t="shared" si="1"/>
        <v/>
      </c>
      <c r="G10" s="6"/>
      <c r="H10" s="22" t="str">
        <f t="shared" si="2"/>
        <v/>
      </c>
      <c r="I10" s="22" t="str">
        <f t="shared" si="3"/>
        <v/>
      </c>
      <c r="K10" s="6"/>
      <c r="L10" s="22" t="str">
        <f t="shared" si="4"/>
        <v/>
      </c>
      <c r="M10" s="22" t="str">
        <f t="shared" si="5"/>
        <v/>
      </c>
      <c r="O10" s="12" t="s">
        <v>27</v>
      </c>
      <c r="P10" s="10" t="s">
        <v>19</v>
      </c>
      <c r="Q10" s="13" t="s">
        <v>24</v>
      </c>
    </row>
    <row r="11" spans="1:19" x14ac:dyDescent="0.35">
      <c r="A11" s="6">
        <v>6</v>
      </c>
      <c r="B11" s="8"/>
      <c r="C11" s="6"/>
      <c r="D11" s="22" t="str">
        <f t="shared" si="0"/>
        <v/>
      </c>
      <c r="E11" s="22" t="str">
        <f t="shared" si="1"/>
        <v/>
      </c>
      <c r="G11" s="6"/>
      <c r="H11" s="22" t="str">
        <f t="shared" si="2"/>
        <v/>
      </c>
      <c r="I11" s="22" t="str">
        <f t="shared" si="3"/>
        <v/>
      </c>
      <c r="K11" s="6"/>
      <c r="L11" s="22" t="str">
        <f t="shared" si="4"/>
        <v/>
      </c>
      <c r="M11" s="22" t="str">
        <f t="shared" si="5"/>
        <v/>
      </c>
      <c r="O11" s="12" t="s">
        <v>20</v>
      </c>
      <c r="P11" s="10" t="s">
        <v>21</v>
      </c>
      <c r="Q11" s="14" t="s">
        <v>26</v>
      </c>
    </row>
    <row r="12" spans="1:19" x14ac:dyDescent="0.35">
      <c r="A12" s="6">
        <v>7</v>
      </c>
      <c r="B12" s="8"/>
      <c r="C12" s="6"/>
      <c r="D12" s="22" t="str">
        <f t="shared" si="0"/>
        <v/>
      </c>
      <c r="E12" s="22" t="str">
        <f t="shared" si="1"/>
        <v/>
      </c>
      <c r="G12" s="6"/>
      <c r="H12" s="22" t="str">
        <f t="shared" si="2"/>
        <v/>
      </c>
      <c r="I12" s="22" t="str">
        <f t="shared" si="3"/>
        <v/>
      </c>
      <c r="K12" s="6"/>
      <c r="L12" s="22" t="str">
        <f t="shared" si="4"/>
        <v/>
      </c>
      <c r="M12" s="22" t="str">
        <f t="shared" si="5"/>
        <v/>
      </c>
    </row>
    <row r="13" spans="1:19" x14ac:dyDescent="0.35">
      <c r="A13" s="6">
        <v>8</v>
      </c>
      <c r="B13" s="8"/>
      <c r="C13" s="6"/>
      <c r="D13" s="22" t="str">
        <f t="shared" si="0"/>
        <v/>
      </c>
      <c r="E13" s="22" t="str">
        <f t="shared" si="1"/>
        <v/>
      </c>
      <c r="G13" s="6"/>
      <c r="H13" s="22" t="str">
        <f t="shared" si="2"/>
        <v/>
      </c>
      <c r="I13" s="22" t="str">
        <f t="shared" si="3"/>
        <v/>
      </c>
      <c r="K13" s="6"/>
      <c r="L13" s="22" t="str">
        <f t="shared" si="4"/>
        <v/>
      </c>
      <c r="M13" s="22" t="str">
        <f t="shared" si="5"/>
        <v/>
      </c>
    </row>
    <row r="14" spans="1:19" x14ac:dyDescent="0.35">
      <c r="A14" s="6">
        <v>9</v>
      </c>
      <c r="B14" s="8"/>
      <c r="C14" s="6"/>
      <c r="D14" s="22" t="str">
        <f>IF(C14="ass","ASS",IF(C14="*","PR DIFF",IF(C14="","",IF(C14&gt;94,"OTT",IF(C14&gt;84,"DIS",IF(C14&gt;74,"BUONO",IF(C14&gt;64,"PIUS",IF(C14&gt;54,"SUFF",IF(C14&lt;55,"INS",)))))))))</f>
        <v/>
      </c>
      <c r="E14" s="22" t="str">
        <f t="shared" si="1"/>
        <v/>
      </c>
      <c r="G14" s="6"/>
      <c r="H14" s="22" t="str">
        <f t="shared" si="2"/>
        <v/>
      </c>
      <c r="I14" s="22" t="str">
        <f t="shared" si="3"/>
        <v/>
      </c>
      <c r="K14" s="6"/>
      <c r="L14" s="22" t="str">
        <f t="shared" si="4"/>
        <v/>
      </c>
      <c r="M14" s="22" t="str">
        <f t="shared" si="5"/>
        <v/>
      </c>
      <c r="O14" s="32" t="s">
        <v>3</v>
      </c>
      <c r="P14" s="32"/>
      <c r="Q14" s="32"/>
    </row>
    <row r="15" spans="1:19" x14ac:dyDescent="0.35">
      <c r="A15" s="6">
        <v>10</v>
      </c>
      <c r="B15" s="8"/>
      <c r="C15" s="6"/>
      <c r="D15" s="22" t="str">
        <f>IF(C15="ass","ASS",IF(C15="*","PR DIFF",IF(C15="","",IF(C15&gt;94,"OTT",IF(C15&gt;84,"DIS",IF(C15&gt;74,"BUONO",IF(C15&gt;64,"PIUS",IF(C15&gt;54,"SUFF",IF(C15&lt;55,"INS",)))))))))</f>
        <v/>
      </c>
      <c r="E15" s="22" t="str">
        <f t="shared" si="1"/>
        <v/>
      </c>
      <c r="G15" s="6"/>
      <c r="H15" s="22" t="str">
        <f t="shared" si="2"/>
        <v/>
      </c>
      <c r="I15" s="22" t="str">
        <f t="shared" si="3"/>
        <v/>
      </c>
      <c r="K15" s="6"/>
      <c r="L15" s="22" t="str">
        <f t="shared" si="4"/>
        <v/>
      </c>
      <c r="M15" s="22" t="str">
        <f t="shared" si="5"/>
        <v/>
      </c>
      <c r="O15" s="31" t="s">
        <v>28</v>
      </c>
      <c r="P15" s="31"/>
      <c r="Q15" s="22">
        <f>COUNTIF(E6:E34,"A")</f>
        <v>0</v>
      </c>
      <c r="R15" s="15" t="e">
        <f>Q15/Q19</f>
        <v>#DIV/0!</v>
      </c>
    </row>
    <row r="16" spans="1:19" x14ac:dyDescent="0.35">
      <c r="A16" s="6">
        <v>11</v>
      </c>
      <c r="B16" s="8"/>
      <c r="C16" s="6"/>
      <c r="D16" s="22" t="str">
        <f t="shared" si="0"/>
        <v/>
      </c>
      <c r="E16" s="22" t="str">
        <f t="shared" si="1"/>
        <v/>
      </c>
      <c r="G16" s="6"/>
      <c r="H16" s="22" t="str">
        <f t="shared" si="2"/>
        <v/>
      </c>
      <c r="I16" s="22" t="str">
        <f t="shared" si="3"/>
        <v/>
      </c>
      <c r="K16" s="6"/>
      <c r="L16" s="22" t="str">
        <f t="shared" si="4"/>
        <v/>
      </c>
      <c r="M16" s="22" t="str">
        <f t="shared" si="5"/>
        <v/>
      </c>
      <c r="O16" s="31" t="s">
        <v>29</v>
      </c>
      <c r="P16" s="31"/>
      <c r="Q16" s="22">
        <f>COUNTIF(E6:E34,"B")</f>
        <v>0</v>
      </c>
      <c r="R16" s="15" t="e">
        <f>Q16/Q19</f>
        <v>#DIV/0!</v>
      </c>
    </row>
    <row r="17" spans="1:18" x14ac:dyDescent="0.35">
      <c r="A17" s="6">
        <v>12</v>
      </c>
      <c r="B17" s="8"/>
      <c r="C17" s="6"/>
      <c r="D17" s="22" t="str">
        <f t="shared" si="0"/>
        <v/>
      </c>
      <c r="E17" s="22" t="str">
        <f t="shared" si="1"/>
        <v/>
      </c>
      <c r="G17" s="6"/>
      <c r="H17" s="22" t="str">
        <f t="shared" si="2"/>
        <v/>
      </c>
      <c r="I17" s="22" t="str">
        <f t="shared" si="3"/>
        <v/>
      </c>
      <c r="K17" s="6"/>
      <c r="L17" s="22" t="str">
        <f t="shared" si="4"/>
        <v/>
      </c>
      <c r="M17" s="22" t="str">
        <f t="shared" si="5"/>
        <v/>
      </c>
      <c r="O17" s="31" t="s">
        <v>30</v>
      </c>
      <c r="P17" s="31"/>
      <c r="Q17" s="22">
        <f>COUNTIF(E6:E34,"C")</f>
        <v>0</v>
      </c>
      <c r="R17" s="15" t="e">
        <f>Q17/Q19</f>
        <v>#DIV/0!</v>
      </c>
    </row>
    <row r="18" spans="1:18" x14ac:dyDescent="0.35">
      <c r="A18" s="6">
        <v>13</v>
      </c>
      <c r="B18" s="8"/>
      <c r="C18" s="6"/>
      <c r="D18" s="22" t="str">
        <f t="shared" si="0"/>
        <v/>
      </c>
      <c r="E18" s="22" t="str">
        <f t="shared" si="1"/>
        <v/>
      </c>
      <c r="G18" s="6"/>
      <c r="H18" s="22" t="str">
        <f t="shared" si="2"/>
        <v/>
      </c>
      <c r="I18" s="22" t="str">
        <f t="shared" si="3"/>
        <v/>
      </c>
      <c r="K18" s="6"/>
      <c r="L18" s="22" t="str">
        <f t="shared" si="4"/>
        <v/>
      </c>
      <c r="M18" s="22" t="str">
        <f t="shared" si="5"/>
        <v/>
      </c>
      <c r="O18" s="31" t="s">
        <v>31</v>
      </c>
      <c r="P18" s="31"/>
      <c r="Q18" s="22">
        <f>COUNTIF(E6:E34,"D")</f>
        <v>0</v>
      </c>
      <c r="R18" s="15" t="e">
        <f>Q18/Q19</f>
        <v>#DIV/0!</v>
      </c>
    </row>
    <row r="19" spans="1:18" x14ac:dyDescent="0.35">
      <c r="A19" s="6">
        <v>14</v>
      </c>
      <c r="B19" s="8"/>
      <c r="C19" s="6"/>
      <c r="D19" s="22" t="str">
        <f t="shared" si="0"/>
        <v/>
      </c>
      <c r="E19" s="22" t="str">
        <f t="shared" si="1"/>
        <v/>
      </c>
      <c r="G19" s="6"/>
      <c r="H19" s="22" t="str">
        <f t="shared" si="2"/>
        <v/>
      </c>
      <c r="I19" s="22" t="str">
        <f t="shared" si="3"/>
        <v/>
      </c>
      <c r="K19" s="6"/>
      <c r="L19" s="22" t="str">
        <f t="shared" si="4"/>
        <v/>
      </c>
      <c r="M19" s="22" t="str">
        <f t="shared" si="5"/>
        <v/>
      </c>
      <c r="O19" s="16" t="s">
        <v>46</v>
      </c>
      <c r="P19" s="16"/>
      <c r="Q19" s="17">
        <f>SUM(Q15:Q18)</f>
        <v>0</v>
      </c>
    </row>
    <row r="20" spans="1:18" x14ac:dyDescent="0.35">
      <c r="A20" s="6">
        <v>15</v>
      </c>
      <c r="B20" s="8"/>
      <c r="C20" s="6"/>
      <c r="D20" s="22" t="str">
        <f t="shared" si="0"/>
        <v/>
      </c>
      <c r="E20" s="22" t="str">
        <f t="shared" si="1"/>
        <v/>
      </c>
      <c r="G20" s="6"/>
      <c r="H20" s="22" t="str">
        <f t="shared" si="2"/>
        <v/>
      </c>
      <c r="I20" s="22" t="str">
        <f t="shared" si="3"/>
        <v/>
      </c>
      <c r="K20" s="6"/>
      <c r="L20" s="22" t="str">
        <f t="shared" si="4"/>
        <v/>
      </c>
      <c r="M20" s="22" t="str">
        <f t="shared" si="5"/>
        <v/>
      </c>
      <c r="O20" s="9" t="s">
        <v>47</v>
      </c>
      <c r="Q20" s="18">
        <f>COUNTIF(E6:E34,"ASS")</f>
        <v>0</v>
      </c>
      <c r="R20" s="15" t="e">
        <f>Q20/(Q19+Q20)</f>
        <v>#DIV/0!</v>
      </c>
    </row>
    <row r="21" spans="1:18" x14ac:dyDescent="0.35">
      <c r="A21" s="6">
        <v>16</v>
      </c>
      <c r="B21" s="8"/>
      <c r="C21" s="6"/>
      <c r="D21" s="22" t="str">
        <f t="shared" si="0"/>
        <v/>
      </c>
      <c r="E21" s="22" t="str">
        <f t="shared" si="1"/>
        <v/>
      </c>
      <c r="G21" s="6"/>
      <c r="H21" s="22" t="str">
        <f t="shared" si="2"/>
        <v/>
      </c>
      <c r="I21" s="22" t="str">
        <f t="shared" si="3"/>
        <v/>
      </c>
      <c r="K21" s="6"/>
      <c r="L21" s="22" t="str">
        <f t="shared" si="4"/>
        <v/>
      </c>
      <c r="M21" s="22" t="str">
        <f t="shared" si="5"/>
        <v/>
      </c>
      <c r="O21" s="32" t="s">
        <v>7</v>
      </c>
      <c r="P21" s="32"/>
      <c r="Q21" s="32"/>
    </row>
    <row r="22" spans="1:18" x14ac:dyDescent="0.35">
      <c r="A22" s="6">
        <v>17</v>
      </c>
      <c r="B22" s="8"/>
      <c r="C22" s="6"/>
      <c r="D22" s="22" t="str">
        <f t="shared" si="0"/>
        <v/>
      </c>
      <c r="E22" s="22" t="str">
        <f t="shared" si="1"/>
        <v/>
      </c>
      <c r="G22" s="6"/>
      <c r="H22" s="22" t="str">
        <f t="shared" si="2"/>
        <v/>
      </c>
      <c r="I22" s="22" t="str">
        <f t="shared" si="3"/>
        <v/>
      </c>
      <c r="K22" s="6"/>
      <c r="L22" s="22" t="str">
        <f t="shared" si="4"/>
        <v/>
      </c>
      <c r="M22" s="22" t="str">
        <f t="shared" si="5"/>
        <v/>
      </c>
      <c r="O22" s="31" t="s">
        <v>32</v>
      </c>
      <c r="P22" s="31"/>
      <c r="Q22" s="22">
        <f>COUNTIF(I6:I34,"A")</f>
        <v>0</v>
      </c>
      <c r="R22" s="15" t="e">
        <f>Q22/Q26</f>
        <v>#DIV/0!</v>
      </c>
    </row>
    <row r="23" spans="1:18" x14ac:dyDescent="0.35">
      <c r="A23" s="6">
        <v>18</v>
      </c>
      <c r="B23" s="8"/>
      <c r="C23" s="6"/>
      <c r="D23" s="22" t="str">
        <f t="shared" si="0"/>
        <v/>
      </c>
      <c r="E23" s="22" t="str">
        <f t="shared" si="1"/>
        <v/>
      </c>
      <c r="G23" s="6"/>
      <c r="H23" s="22" t="str">
        <f t="shared" si="2"/>
        <v/>
      </c>
      <c r="I23" s="22" t="str">
        <f t="shared" si="3"/>
        <v/>
      </c>
      <c r="K23" s="6"/>
      <c r="L23" s="22" t="str">
        <f t="shared" si="4"/>
        <v/>
      </c>
      <c r="M23" s="22" t="str">
        <f t="shared" si="5"/>
        <v/>
      </c>
      <c r="O23" s="31" t="s">
        <v>29</v>
      </c>
      <c r="P23" s="31"/>
      <c r="Q23" s="22">
        <f>COUNTIF(I6:I34,"B")</f>
        <v>0</v>
      </c>
      <c r="R23" s="15" t="e">
        <f>Q23/(Q26+Q27)</f>
        <v>#DIV/0!</v>
      </c>
    </row>
    <row r="24" spans="1:18" x14ac:dyDescent="0.35">
      <c r="A24" s="6">
        <v>19</v>
      </c>
      <c r="B24" s="8"/>
      <c r="C24" s="6"/>
      <c r="D24" s="22" t="str">
        <f t="shared" si="0"/>
        <v/>
      </c>
      <c r="E24" s="22" t="str">
        <f t="shared" si="1"/>
        <v/>
      </c>
      <c r="G24" s="6"/>
      <c r="H24" s="22" t="str">
        <f t="shared" si="2"/>
        <v/>
      </c>
      <c r="I24" s="22" t="str">
        <f t="shared" si="3"/>
        <v/>
      </c>
      <c r="K24" s="6"/>
      <c r="L24" s="22" t="str">
        <f t="shared" si="4"/>
        <v/>
      </c>
      <c r="M24" s="22" t="str">
        <f t="shared" si="5"/>
        <v/>
      </c>
      <c r="O24" s="31" t="s">
        <v>30</v>
      </c>
      <c r="P24" s="31"/>
      <c r="Q24" s="22">
        <f>COUNTIF(I6:I34,"C")</f>
        <v>0</v>
      </c>
      <c r="R24" s="15" t="e">
        <f>Q24/(Q26+Q27)</f>
        <v>#DIV/0!</v>
      </c>
    </row>
    <row r="25" spans="1:18" x14ac:dyDescent="0.35">
      <c r="A25" s="6">
        <v>20</v>
      </c>
      <c r="B25" s="8"/>
      <c r="C25" s="6"/>
      <c r="D25" s="22" t="str">
        <f t="shared" si="0"/>
        <v/>
      </c>
      <c r="E25" s="22" t="str">
        <f t="shared" si="1"/>
        <v/>
      </c>
      <c r="G25" s="6"/>
      <c r="H25" s="22" t="str">
        <f t="shared" si="2"/>
        <v/>
      </c>
      <c r="I25" s="22" t="str">
        <f t="shared" si="3"/>
        <v/>
      </c>
      <c r="K25" s="6"/>
      <c r="L25" s="22" t="str">
        <f t="shared" si="4"/>
        <v/>
      </c>
      <c r="M25" s="22" t="str">
        <f t="shared" si="5"/>
        <v/>
      </c>
      <c r="O25" s="31" t="s">
        <v>31</v>
      </c>
      <c r="P25" s="31"/>
      <c r="Q25" s="22">
        <f>COUNTIF(I6:I34,"D")</f>
        <v>0</v>
      </c>
      <c r="R25" s="15" t="e">
        <f>Q25/(Q26+Q27)</f>
        <v>#DIV/0!</v>
      </c>
    </row>
    <row r="26" spans="1:18" x14ac:dyDescent="0.35">
      <c r="A26" s="6">
        <v>21</v>
      </c>
      <c r="B26" s="8"/>
      <c r="C26" s="6"/>
      <c r="D26" s="22" t="str">
        <f t="shared" si="0"/>
        <v/>
      </c>
      <c r="E26" s="22" t="str">
        <f t="shared" si="1"/>
        <v/>
      </c>
      <c r="G26" s="6"/>
      <c r="H26" s="22" t="str">
        <f t="shared" si="2"/>
        <v/>
      </c>
      <c r="I26" s="22" t="str">
        <f t="shared" si="3"/>
        <v/>
      </c>
      <c r="K26" s="6"/>
      <c r="L26" s="22" t="str">
        <f t="shared" si="4"/>
        <v/>
      </c>
      <c r="M26" s="22" t="str">
        <f t="shared" si="5"/>
        <v/>
      </c>
      <c r="O26" s="9" t="s">
        <v>46</v>
      </c>
      <c r="Q26" s="18">
        <f>SUM(Q22:Q25)</f>
        <v>0</v>
      </c>
    </row>
    <row r="27" spans="1:18" x14ac:dyDescent="0.35">
      <c r="A27" s="6">
        <v>22</v>
      </c>
      <c r="B27" s="8"/>
      <c r="C27" s="6"/>
      <c r="D27" s="22" t="str">
        <f t="shared" si="0"/>
        <v/>
      </c>
      <c r="E27" s="22" t="str">
        <f t="shared" si="1"/>
        <v/>
      </c>
      <c r="G27" s="6"/>
      <c r="H27" s="22" t="str">
        <f t="shared" si="2"/>
        <v/>
      </c>
      <c r="I27" s="22" t="str">
        <f t="shared" si="3"/>
        <v/>
      </c>
      <c r="K27" s="6"/>
      <c r="L27" s="22" t="str">
        <f t="shared" si="4"/>
        <v/>
      </c>
      <c r="M27" s="22" t="str">
        <f t="shared" si="5"/>
        <v/>
      </c>
      <c r="O27" s="9" t="s">
        <v>47</v>
      </c>
      <c r="Q27" s="18">
        <f>COUNTIF(I6:I34,"ASS")</f>
        <v>0</v>
      </c>
      <c r="R27" s="15" t="e">
        <f>Q27/(Q26+Q27)</f>
        <v>#DIV/0!</v>
      </c>
    </row>
    <row r="28" spans="1:18" x14ac:dyDescent="0.35">
      <c r="A28" s="6">
        <v>23</v>
      </c>
      <c r="B28" s="8"/>
      <c r="C28" s="6"/>
      <c r="D28" s="22" t="str">
        <f t="shared" si="0"/>
        <v/>
      </c>
      <c r="E28" s="22" t="str">
        <f t="shared" si="1"/>
        <v/>
      </c>
      <c r="G28" s="6"/>
      <c r="H28" s="22" t="str">
        <f t="shared" si="2"/>
        <v/>
      </c>
      <c r="I28" s="22" t="str">
        <f t="shared" si="3"/>
        <v/>
      </c>
      <c r="K28" s="6"/>
      <c r="L28" s="22" t="str">
        <f t="shared" si="4"/>
        <v/>
      </c>
      <c r="M28" s="22" t="str">
        <f t="shared" si="5"/>
        <v/>
      </c>
      <c r="O28" s="28" t="s">
        <v>43</v>
      </c>
      <c r="P28" s="29"/>
      <c r="Q28" s="30"/>
    </row>
    <row r="29" spans="1:18" x14ac:dyDescent="0.35">
      <c r="A29" s="6">
        <v>24</v>
      </c>
      <c r="B29" s="8"/>
      <c r="C29" s="6"/>
      <c r="D29" s="22" t="str">
        <f t="shared" si="0"/>
        <v/>
      </c>
      <c r="E29" s="22" t="str">
        <f t="shared" si="1"/>
        <v/>
      </c>
      <c r="G29" s="6"/>
      <c r="H29" s="22" t="str">
        <f t="shared" si="2"/>
        <v/>
      </c>
      <c r="I29" s="22" t="str">
        <f t="shared" si="3"/>
        <v/>
      </c>
      <c r="K29" s="6"/>
      <c r="L29" s="22" t="str">
        <f t="shared" si="4"/>
        <v/>
      </c>
      <c r="M29" s="22" t="str">
        <f t="shared" si="5"/>
        <v/>
      </c>
      <c r="O29" s="11" t="s">
        <v>32</v>
      </c>
      <c r="P29" s="11"/>
      <c r="Q29" s="22">
        <f>COUNTIF(M6:M34,"A")</f>
        <v>0</v>
      </c>
      <c r="R29" s="15" t="e">
        <f>Q29/Q33</f>
        <v>#DIV/0!</v>
      </c>
    </row>
    <row r="30" spans="1:18" x14ac:dyDescent="0.35">
      <c r="A30" s="6">
        <v>25</v>
      </c>
      <c r="B30" s="8"/>
      <c r="C30" s="6"/>
      <c r="D30" s="22" t="str">
        <f t="shared" si="0"/>
        <v/>
      </c>
      <c r="E30" s="22" t="str">
        <f t="shared" si="1"/>
        <v/>
      </c>
      <c r="G30" s="6"/>
      <c r="H30" s="22" t="str">
        <f t="shared" si="2"/>
        <v/>
      </c>
      <c r="I30" s="22" t="str">
        <f t="shared" si="3"/>
        <v/>
      </c>
      <c r="K30" s="6"/>
      <c r="L30" s="22" t="str">
        <f t="shared" si="4"/>
        <v/>
      </c>
      <c r="M30" s="22" t="str">
        <f t="shared" si="5"/>
        <v/>
      </c>
      <c r="O30" s="11" t="s">
        <v>29</v>
      </c>
      <c r="P30" s="11"/>
      <c r="Q30" s="22">
        <f>COUNTIF(M6:M34,"B")</f>
        <v>0</v>
      </c>
      <c r="R30" s="15" t="e">
        <f>Q30/Q33</f>
        <v>#DIV/0!</v>
      </c>
    </row>
    <row r="31" spans="1:18" x14ac:dyDescent="0.35">
      <c r="A31" s="6">
        <v>26</v>
      </c>
      <c r="B31" s="8"/>
      <c r="C31" s="6"/>
      <c r="D31" s="22" t="str">
        <f t="shared" si="0"/>
        <v/>
      </c>
      <c r="E31" s="22" t="str">
        <f t="shared" si="1"/>
        <v/>
      </c>
      <c r="G31" s="6"/>
      <c r="H31" s="22" t="str">
        <f t="shared" si="2"/>
        <v/>
      </c>
      <c r="I31" s="22" t="str">
        <f t="shared" si="3"/>
        <v/>
      </c>
      <c r="K31" s="6"/>
      <c r="L31" s="22" t="str">
        <f t="shared" si="4"/>
        <v/>
      </c>
      <c r="M31" s="22" t="str">
        <f t="shared" si="5"/>
        <v/>
      </c>
      <c r="O31" s="11" t="s">
        <v>30</v>
      </c>
      <c r="P31" s="11"/>
      <c r="Q31" s="22">
        <f>COUNTIF(M6:M34,"C")</f>
        <v>0</v>
      </c>
      <c r="R31" s="15" t="e">
        <f>Q31/Q33</f>
        <v>#DIV/0!</v>
      </c>
    </row>
    <row r="32" spans="1:18" x14ac:dyDescent="0.35">
      <c r="A32" s="6">
        <v>27</v>
      </c>
      <c r="B32" s="8"/>
      <c r="C32" s="6"/>
      <c r="D32" s="22" t="str">
        <f t="shared" si="0"/>
        <v/>
      </c>
      <c r="E32" s="22" t="str">
        <f t="shared" si="1"/>
        <v/>
      </c>
      <c r="G32" s="6"/>
      <c r="H32" s="22" t="str">
        <f t="shared" si="2"/>
        <v/>
      </c>
      <c r="I32" s="22" t="str">
        <f t="shared" si="3"/>
        <v/>
      </c>
      <c r="K32" s="6"/>
      <c r="L32" s="22" t="str">
        <f t="shared" si="4"/>
        <v/>
      </c>
      <c r="M32" s="22" t="str">
        <f t="shared" si="5"/>
        <v/>
      </c>
      <c r="O32" s="11" t="s">
        <v>31</v>
      </c>
      <c r="P32" s="11"/>
      <c r="Q32" s="22">
        <f>COUNTIF(M6:M34,"D")</f>
        <v>0</v>
      </c>
      <c r="R32" s="15" t="e">
        <f>Q32/Q33</f>
        <v>#DIV/0!</v>
      </c>
    </row>
    <row r="33" spans="1:18" x14ac:dyDescent="0.35">
      <c r="A33" s="6">
        <v>28</v>
      </c>
      <c r="B33" s="8"/>
      <c r="C33" s="6"/>
      <c r="D33" s="22" t="str">
        <f t="shared" si="0"/>
        <v/>
      </c>
      <c r="E33" s="22" t="str">
        <f t="shared" si="1"/>
        <v/>
      </c>
      <c r="G33" s="6"/>
      <c r="H33" s="22" t="str">
        <f t="shared" si="2"/>
        <v/>
      </c>
      <c r="I33" s="22" t="str">
        <f t="shared" si="3"/>
        <v/>
      </c>
      <c r="K33" s="6"/>
      <c r="L33" s="22" t="str">
        <f t="shared" si="4"/>
        <v/>
      </c>
      <c r="M33" s="22" t="str">
        <f t="shared" si="5"/>
        <v/>
      </c>
      <c r="O33" s="9" t="s">
        <v>46</v>
      </c>
      <c r="Q33" s="18">
        <f>SUM(Q29:Q32)</f>
        <v>0</v>
      </c>
      <c r="R33" s="18"/>
    </row>
    <row r="34" spans="1:18" x14ac:dyDescent="0.35">
      <c r="A34" s="6">
        <v>29</v>
      </c>
      <c r="B34" s="8"/>
      <c r="C34" s="6"/>
      <c r="D34" s="22" t="str">
        <f t="shared" si="0"/>
        <v/>
      </c>
      <c r="E34" s="22" t="str">
        <f t="shared" ref="E34" si="6">IF(C34="ass","ASS",IF(C34="*","PR DIFF",IF(C34="","",IF(C34&gt;84,"A",IF(C34&gt;64,"B",IF(C34&lt;55,"C",))))))</f>
        <v/>
      </c>
      <c r="G34" s="6"/>
      <c r="H34" s="22" t="str">
        <f t="shared" si="2"/>
        <v/>
      </c>
      <c r="I34" s="22" t="str">
        <f t="shared" si="3"/>
        <v/>
      </c>
      <c r="K34" s="6"/>
      <c r="L34" s="22" t="str">
        <f t="shared" si="4"/>
        <v/>
      </c>
      <c r="M34" s="22" t="str">
        <f t="shared" si="5"/>
        <v/>
      </c>
      <c r="O34" s="9" t="s">
        <v>47</v>
      </c>
      <c r="Q34" s="18">
        <f>COUNTIF(M6:M34,"ASS")</f>
        <v>0</v>
      </c>
      <c r="R34" s="15" t="e">
        <f>Q34/(Q33+Q34)</f>
        <v>#DIV/0!</v>
      </c>
    </row>
    <row r="48" spans="1:18" x14ac:dyDescent="0.35">
      <c r="E48" s="18" t="str">
        <f t="shared" ref="E48:E61" si="7">IF(C21="ass","ASS",IF(C21="*","PR DIFF",IF(C21="","",IF(C21&gt;84,"A",IF(C21&gt;64,"B",IF(C21&gt;54,"C",))))))</f>
        <v/>
      </c>
    </row>
    <row r="49" spans="5:5" x14ac:dyDescent="0.35">
      <c r="E49" s="18" t="str">
        <f t="shared" si="7"/>
        <v/>
      </c>
    </row>
    <row r="50" spans="5:5" x14ac:dyDescent="0.35">
      <c r="E50" s="18" t="str">
        <f t="shared" si="7"/>
        <v/>
      </c>
    </row>
    <row r="51" spans="5:5" x14ac:dyDescent="0.35">
      <c r="E51" s="18" t="str">
        <f t="shared" si="7"/>
        <v/>
      </c>
    </row>
    <row r="52" spans="5:5" x14ac:dyDescent="0.35">
      <c r="E52" s="18" t="str">
        <f t="shared" si="7"/>
        <v/>
      </c>
    </row>
    <row r="53" spans="5:5" x14ac:dyDescent="0.35">
      <c r="E53" s="18" t="str">
        <f t="shared" si="7"/>
        <v/>
      </c>
    </row>
    <row r="54" spans="5:5" x14ac:dyDescent="0.35">
      <c r="E54" s="18" t="str">
        <f t="shared" si="7"/>
        <v/>
      </c>
    </row>
    <row r="55" spans="5:5" x14ac:dyDescent="0.35">
      <c r="E55" s="18" t="str">
        <f t="shared" si="7"/>
        <v/>
      </c>
    </row>
    <row r="56" spans="5:5" x14ac:dyDescent="0.35">
      <c r="E56" s="18" t="str">
        <f t="shared" si="7"/>
        <v/>
      </c>
    </row>
    <row r="57" spans="5:5" x14ac:dyDescent="0.35">
      <c r="E57" s="18" t="str">
        <f t="shared" si="7"/>
        <v/>
      </c>
    </row>
    <row r="58" spans="5:5" x14ac:dyDescent="0.35">
      <c r="E58" s="18" t="str">
        <f t="shared" si="7"/>
        <v/>
      </c>
    </row>
    <row r="59" spans="5:5" x14ac:dyDescent="0.35">
      <c r="E59" s="18" t="str">
        <f t="shared" si="7"/>
        <v/>
      </c>
    </row>
    <row r="60" spans="5:5" x14ac:dyDescent="0.35">
      <c r="E60" s="18" t="str">
        <f t="shared" si="7"/>
        <v/>
      </c>
    </row>
    <row r="61" spans="5:5" x14ac:dyDescent="0.35">
      <c r="E61" s="18" t="str">
        <f t="shared" si="7"/>
        <v/>
      </c>
    </row>
  </sheetData>
  <sheetProtection algorithmName="SHA-512" hashValue="L79lQ1mnxO92Mf2R4w7UU4qr5IM8U+t9oiYUfnQszn9KEWvrBzjp9hirOsIxbai0zTiv/6BOVjfavSueO5AcUg==" saltValue="zDhsSwBFeczdOAQSvUnaGA==" spinCount="100000" sheet="1" objects="1" scenarios="1" selectLockedCells="1"/>
  <mergeCells count="19">
    <mergeCell ref="O17:P17"/>
    <mergeCell ref="A1:P1"/>
    <mergeCell ref="A2:S2"/>
    <mergeCell ref="C4:E4"/>
    <mergeCell ref="G4:I4"/>
    <mergeCell ref="K4:M4"/>
    <mergeCell ref="O4:Q4"/>
    <mergeCell ref="Q6:Q7"/>
    <mergeCell ref="Q8:Q9"/>
    <mergeCell ref="O14:Q14"/>
    <mergeCell ref="O15:P15"/>
    <mergeCell ref="O16:P16"/>
    <mergeCell ref="O28:Q28"/>
    <mergeCell ref="O18:P18"/>
    <mergeCell ref="O21:Q21"/>
    <mergeCell ref="O22:P22"/>
    <mergeCell ref="O23:P23"/>
    <mergeCell ref="O24:P24"/>
    <mergeCell ref="O25:P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E59F"/>
  </sheetPr>
  <dimension ref="A1:S61"/>
  <sheetViews>
    <sheetView showGridLines="0" zoomScaleNormal="100" workbookViewId="0">
      <selection activeCell="C6" sqref="C6"/>
    </sheetView>
  </sheetViews>
  <sheetFormatPr defaultColWidth="9.109375" defaultRowHeight="18" x14ac:dyDescent="0.35"/>
  <cols>
    <col min="1" max="1" width="9.109375" style="9"/>
    <col min="2" max="2" width="35.88671875" style="9" customWidth="1"/>
    <col min="3" max="3" width="13" style="18" bestFit="1" customWidth="1"/>
    <col min="4" max="4" width="18" style="18" bestFit="1" customWidth="1"/>
    <col min="5" max="5" width="8.88671875" style="18" bestFit="1" customWidth="1"/>
    <col min="6" max="6" width="3.77734375" style="9" customWidth="1"/>
    <col min="7" max="7" width="14.88671875" style="18" bestFit="1" customWidth="1"/>
    <col min="8" max="8" width="18" style="18" bestFit="1" customWidth="1"/>
    <col min="9" max="9" width="8.88671875" style="18" bestFit="1" customWidth="1"/>
    <col min="10" max="10" width="5" style="9" customWidth="1"/>
    <col min="11" max="11" width="13" style="9" bestFit="1" customWidth="1"/>
    <col min="12" max="12" width="18" style="9" bestFit="1" customWidth="1"/>
    <col min="13" max="13" width="11.109375" style="9" customWidth="1"/>
    <col min="14" max="14" width="5.109375" style="9" customWidth="1"/>
    <col min="15" max="15" width="10.77734375" style="9" bestFit="1" customWidth="1"/>
    <col min="16" max="16" width="14.5546875" style="9" bestFit="1" customWidth="1"/>
    <col min="17" max="17" width="9.109375" style="9"/>
    <col min="18" max="18" width="9.33203125" style="9" bestFit="1" customWidth="1"/>
    <col min="19" max="16384" width="9.109375" style="9"/>
  </cols>
  <sheetData>
    <row r="1" spans="1:19" ht="23.4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7"/>
      <c r="R1" s="7"/>
      <c r="S1" s="7"/>
    </row>
    <row r="2" spans="1:19" ht="21" x14ac:dyDescent="0.4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" x14ac:dyDescent="0.4">
      <c r="A3" s="23"/>
      <c r="B3" s="23"/>
      <c r="C3" s="19"/>
      <c r="D3" s="19"/>
      <c r="E3" s="19"/>
      <c r="F3" s="23"/>
      <c r="G3" s="19"/>
      <c r="H3" s="19"/>
      <c r="I3" s="19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35">
      <c r="C4" s="35" t="s">
        <v>3</v>
      </c>
      <c r="D4" s="36"/>
      <c r="E4" s="37"/>
      <c r="G4" s="28" t="s">
        <v>7</v>
      </c>
      <c r="H4" s="29"/>
      <c r="I4" s="30"/>
      <c r="K4" s="28" t="s">
        <v>43</v>
      </c>
      <c r="L4" s="29"/>
      <c r="M4" s="30"/>
      <c r="O4" s="28" t="s">
        <v>8</v>
      </c>
      <c r="P4" s="29"/>
      <c r="Q4" s="30"/>
    </row>
    <row r="5" spans="1:19" ht="36" x14ac:dyDescent="0.35">
      <c r="A5" s="6" t="s">
        <v>1</v>
      </c>
      <c r="B5" s="20" t="s">
        <v>2</v>
      </c>
      <c r="C5" s="22" t="s">
        <v>4</v>
      </c>
      <c r="D5" s="22" t="s">
        <v>5</v>
      </c>
      <c r="E5" s="22" t="s">
        <v>6</v>
      </c>
      <c r="G5" s="22" t="s">
        <v>4</v>
      </c>
      <c r="H5" s="22" t="s">
        <v>5</v>
      </c>
      <c r="I5" s="22" t="s">
        <v>6</v>
      </c>
      <c r="J5" s="24"/>
      <c r="K5" s="22" t="s">
        <v>4</v>
      </c>
      <c r="L5" s="22" t="s">
        <v>5</v>
      </c>
      <c r="M5" s="22" t="s">
        <v>6</v>
      </c>
      <c r="O5" s="22" t="s">
        <v>9</v>
      </c>
      <c r="P5" s="22" t="s">
        <v>25</v>
      </c>
      <c r="Q5" s="11" t="s">
        <v>10</v>
      </c>
    </row>
    <row r="6" spans="1:19" x14ac:dyDescent="0.35">
      <c r="A6" s="6">
        <v>1</v>
      </c>
      <c r="B6" s="8"/>
      <c r="C6" s="6"/>
      <c r="D6" s="22" t="str">
        <f>IF(C6="ass","ASS",IF(C6="*","PR DIFF",IF(C6="","",IF(C6&gt;94,"OTT",IF(C6&gt;84,"DIS",IF(C6&gt;74,"BUONO",IF(C6&gt;64,"PIUS",IF(C6&gt;54,"SUFF",IF(C6&lt;55,"INS",)))))))))</f>
        <v/>
      </c>
      <c r="E6" s="22" t="str">
        <f>IF(C6="ass","ASS",IF(C6="*","PR DIFF",IF(C6="","",IF(C6&gt;84,"A",IF(C6&gt;64,"B",IF(C6&gt;54,"C",IF(C6&lt;55,"D")))))))</f>
        <v/>
      </c>
      <c r="G6" s="6"/>
      <c r="H6" s="22" t="str">
        <f>IF(G6="ass","ASS",IF(G6="*","PR DIFF",IF(G6="","",IF(G6&gt;94,"OTT",IF(G6&gt;84,"DIS",IF(G6&gt;74,"BUONO",IF(G6&gt;64,"PIUS",IF(G6&gt;54,"SUFF",IF(G6&lt;55,"INS",)))))))))</f>
        <v/>
      </c>
      <c r="I6" s="22" t="str">
        <f>IF(G6="ass","ASS",IF(G6="*","PR DIFF",IF(G6="","",IF(G6&gt;84,"A",IF(G6&gt;64,"B",IF(G6&gt;54,"C",IF(G6&lt;55,"D")))))))</f>
        <v/>
      </c>
      <c r="K6" s="6"/>
      <c r="L6" s="22" t="str">
        <f>IF(K6="ass","ASS",IF(K6="*","PR DIFF",IF(K6="","",IF(K6&gt;94,"OTT",IF(K6&gt;84,"DIS",IF(K6&gt;74,"BUONO",IF(K6&gt;64,"PIUS",IF(K6&gt;54,"SUFF",IF(K6&lt;55,"INS",)))))))))</f>
        <v/>
      </c>
      <c r="M6" s="22" t="str">
        <f>IF(K6="ass","ASS",IF(K6="*","PR DIFF",IF(K6="","",IF(K6&gt;84,"A",IF(K6&gt;64,"B",IF(K6&gt;54,"C",IF(K6&lt;55,"D")))))))</f>
        <v/>
      </c>
      <c r="O6" s="21" t="s">
        <v>11</v>
      </c>
      <c r="P6" s="22" t="s">
        <v>12</v>
      </c>
      <c r="Q6" s="38" t="s">
        <v>22</v>
      </c>
    </row>
    <row r="7" spans="1:19" x14ac:dyDescent="0.35">
      <c r="A7" s="6">
        <v>2</v>
      </c>
      <c r="B7" s="8"/>
      <c r="C7" s="6"/>
      <c r="D7" s="22" t="str">
        <f t="shared" ref="D7:D34" si="0">IF(C7="ass","ASS",IF(C7="*","PR DIFF",IF(C7="","",IF(C7&gt;94,"OTT",IF(C7&gt;84,"DIS",IF(C7&gt;74,"BUONO",IF(C7&gt;64,"PIUS",IF(C7&gt;54,"SUFF",IF(C7&lt;55,"INS",)))))))))</f>
        <v/>
      </c>
      <c r="E7" s="22" t="str">
        <f t="shared" ref="E7:E33" si="1">IF(C7="ass","ASS",IF(C7="*","PR DIFF",IF(C7="","",IF(C7&gt;84,"A",IF(C7&gt;64,"B",IF(C7&gt;54,"C",IF(C7&lt;55,"D")))))))</f>
        <v/>
      </c>
      <c r="G7" s="6"/>
      <c r="H7" s="22" t="str">
        <f t="shared" ref="H7:H34" si="2">IF(G7="ass","ASS",IF(G7="*","PR DIFF",IF(G7="","",IF(G7&gt;94,"OTT",IF(G7&gt;84,"DIS",IF(G7&gt;74,"BUONO",IF(G7&gt;64,"PIUS",IF(G7&gt;54,"SUFF",IF(G7&lt;55,"INS",)))))))))</f>
        <v/>
      </c>
      <c r="I7" s="22" t="str">
        <f t="shared" ref="I7:I34" si="3">IF(G7="ass","ASS",IF(G7="*","PR DIFF",IF(G7="","",IF(G7&gt;84,"A",IF(G7&gt;64,"B",IF(G7&gt;54,"C",IF(G7&lt;55,"D")))))))</f>
        <v/>
      </c>
      <c r="K7" s="6"/>
      <c r="L7" s="22" t="str">
        <f t="shared" ref="L7:L34" si="4">IF(K7="ass","ASS",IF(K7="*","PR DIFF",IF(K7="","",IF(K7&gt;94,"OTT",IF(K7&gt;84,"DIS",IF(K7&gt;74,"BUONO",IF(K7&gt;64,"PIUS",IF(K7&gt;54,"SUFF",IF(K7&lt;55,"INS",)))))))))</f>
        <v/>
      </c>
      <c r="M7" s="22" t="str">
        <f t="shared" ref="M7:M34" si="5">IF(K7="ass","ASS",IF(K7="*","PR DIFF",IF(K7="","",IF(K7&gt;84,"A",IF(K7&gt;64,"B",IF(K7&gt;54,"C",IF(K7&lt;55,"D")))))))</f>
        <v/>
      </c>
      <c r="O7" s="21" t="s">
        <v>13</v>
      </c>
      <c r="P7" s="22" t="s">
        <v>14</v>
      </c>
      <c r="Q7" s="38"/>
    </row>
    <row r="8" spans="1:19" x14ac:dyDescent="0.35">
      <c r="A8" s="6">
        <v>3</v>
      </c>
      <c r="B8" s="8"/>
      <c r="C8" s="6"/>
      <c r="D8" s="22" t="str">
        <f t="shared" si="0"/>
        <v/>
      </c>
      <c r="E8" s="22" t="str">
        <f t="shared" si="1"/>
        <v/>
      </c>
      <c r="G8" s="6"/>
      <c r="H8" s="22" t="str">
        <f t="shared" si="2"/>
        <v/>
      </c>
      <c r="I8" s="22" t="str">
        <f t="shared" si="3"/>
        <v/>
      </c>
      <c r="K8" s="6"/>
      <c r="L8" s="22" t="str">
        <f t="shared" si="4"/>
        <v/>
      </c>
      <c r="M8" s="22" t="str">
        <f t="shared" si="5"/>
        <v/>
      </c>
      <c r="O8" s="21" t="s">
        <v>15</v>
      </c>
      <c r="P8" s="22" t="s">
        <v>16</v>
      </c>
      <c r="Q8" s="39" t="s">
        <v>23</v>
      </c>
    </row>
    <row r="9" spans="1:19" x14ac:dyDescent="0.35">
      <c r="A9" s="6">
        <v>4</v>
      </c>
      <c r="B9" s="8"/>
      <c r="C9" s="6"/>
      <c r="D9" s="22" t="str">
        <f t="shared" si="0"/>
        <v/>
      </c>
      <c r="E9" s="22" t="str">
        <f t="shared" si="1"/>
        <v/>
      </c>
      <c r="G9" s="6"/>
      <c r="H9" s="22" t="str">
        <f t="shared" si="2"/>
        <v/>
      </c>
      <c r="I9" s="22" t="str">
        <f t="shared" si="3"/>
        <v/>
      </c>
      <c r="K9" s="6"/>
      <c r="L9" s="22" t="str">
        <f t="shared" si="4"/>
        <v/>
      </c>
      <c r="M9" s="22" t="str">
        <f t="shared" si="5"/>
        <v/>
      </c>
      <c r="O9" s="21" t="s">
        <v>17</v>
      </c>
      <c r="P9" s="22" t="s">
        <v>18</v>
      </c>
      <c r="Q9" s="39"/>
    </row>
    <row r="10" spans="1:19" x14ac:dyDescent="0.35">
      <c r="A10" s="6">
        <v>5</v>
      </c>
      <c r="B10" s="8"/>
      <c r="C10" s="6"/>
      <c r="D10" s="22" t="str">
        <f t="shared" si="0"/>
        <v/>
      </c>
      <c r="E10" s="22" t="str">
        <f t="shared" si="1"/>
        <v/>
      </c>
      <c r="G10" s="6"/>
      <c r="H10" s="22" t="str">
        <f t="shared" si="2"/>
        <v/>
      </c>
      <c r="I10" s="22" t="str">
        <f t="shared" si="3"/>
        <v/>
      </c>
      <c r="K10" s="6"/>
      <c r="L10" s="22" t="str">
        <f t="shared" si="4"/>
        <v/>
      </c>
      <c r="M10" s="22" t="str">
        <f t="shared" si="5"/>
        <v/>
      </c>
      <c r="O10" s="12" t="s">
        <v>27</v>
      </c>
      <c r="P10" s="10" t="s">
        <v>19</v>
      </c>
      <c r="Q10" s="13" t="s">
        <v>24</v>
      </c>
    </row>
    <row r="11" spans="1:19" x14ac:dyDescent="0.35">
      <c r="A11" s="6">
        <v>6</v>
      </c>
      <c r="B11" s="8"/>
      <c r="C11" s="6"/>
      <c r="D11" s="22" t="str">
        <f t="shared" si="0"/>
        <v/>
      </c>
      <c r="E11" s="22" t="str">
        <f t="shared" si="1"/>
        <v/>
      </c>
      <c r="G11" s="6"/>
      <c r="H11" s="22" t="str">
        <f t="shared" si="2"/>
        <v/>
      </c>
      <c r="I11" s="22" t="str">
        <f t="shared" si="3"/>
        <v/>
      </c>
      <c r="K11" s="6"/>
      <c r="L11" s="22" t="str">
        <f t="shared" si="4"/>
        <v/>
      </c>
      <c r="M11" s="22" t="str">
        <f t="shared" si="5"/>
        <v/>
      </c>
      <c r="O11" s="12" t="s">
        <v>20</v>
      </c>
      <c r="P11" s="10" t="s">
        <v>21</v>
      </c>
      <c r="Q11" s="14" t="s">
        <v>26</v>
      </c>
    </row>
    <row r="12" spans="1:19" x14ac:dyDescent="0.35">
      <c r="A12" s="6">
        <v>7</v>
      </c>
      <c r="B12" s="8"/>
      <c r="C12" s="6"/>
      <c r="D12" s="22" t="str">
        <f t="shared" si="0"/>
        <v/>
      </c>
      <c r="E12" s="22" t="str">
        <f t="shared" si="1"/>
        <v/>
      </c>
      <c r="G12" s="6"/>
      <c r="H12" s="22" t="str">
        <f t="shared" si="2"/>
        <v/>
      </c>
      <c r="I12" s="22" t="str">
        <f t="shared" si="3"/>
        <v/>
      </c>
      <c r="K12" s="6"/>
      <c r="L12" s="22" t="str">
        <f t="shared" si="4"/>
        <v/>
      </c>
      <c r="M12" s="22" t="str">
        <f t="shared" si="5"/>
        <v/>
      </c>
    </row>
    <row r="13" spans="1:19" x14ac:dyDescent="0.35">
      <c r="A13" s="6">
        <v>8</v>
      </c>
      <c r="B13" s="8"/>
      <c r="C13" s="6"/>
      <c r="D13" s="22" t="str">
        <f t="shared" si="0"/>
        <v/>
      </c>
      <c r="E13" s="22" t="str">
        <f t="shared" si="1"/>
        <v/>
      </c>
      <c r="G13" s="6"/>
      <c r="H13" s="22" t="str">
        <f t="shared" si="2"/>
        <v/>
      </c>
      <c r="I13" s="22" t="str">
        <f t="shared" si="3"/>
        <v/>
      </c>
      <c r="K13" s="6"/>
      <c r="L13" s="22" t="str">
        <f t="shared" si="4"/>
        <v/>
      </c>
      <c r="M13" s="22" t="str">
        <f t="shared" si="5"/>
        <v/>
      </c>
    </row>
    <row r="14" spans="1:19" x14ac:dyDescent="0.35">
      <c r="A14" s="6">
        <v>9</v>
      </c>
      <c r="B14" s="8"/>
      <c r="C14" s="6"/>
      <c r="D14" s="22" t="str">
        <f t="shared" si="0"/>
        <v/>
      </c>
      <c r="E14" s="22" t="str">
        <f t="shared" si="1"/>
        <v/>
      </c>
      <c r="G14" s="6"/>
      <c r="H14" s="22" t="str">
        <f t="shared" si="2"/>
        <v/>
      </c>
      <c r="I14" s="22" t="str">
        <f t="shared" si="3"/>
        <v/>
      </c>
      <c r="K14" s="6"/>
      <c r="L14" s="22" t="str">
        <f t="shared" si="4"/>
        <v/>
      </c>
      <c r="M14" s="22" t="str">
        <f t="shared" si="5"/>
        <v/>
      </c>
      <c r="O14" s="32" t="s">
        <v>3</v>
      </c>
      <c r="P14" s="32"/>
      <c r="Q14" s="32"/>
    </row>
    <row r="15" spans="1:19" x14ac:dyDescent="0.35">
      <c r="A15" s="6">
        <v>10</v>
      </c>
      <c r="B15" s="8"/>
      <c r="C15" s="6"/>
      <c r="D15" s="22" t="str">
        <f t="shared" si="0"/>
        <v/>
      </c>
      <c r="E15" s="22" t="str">
        <f t="shared" si="1"/>
        <v/>
      </c>
      <c r="G15" s="6"/>
      <c r="H15" s="22" t="str">
        <f t="shared" si="2"/>
        <v/>
      </c>
      <c r="I15" s="22" t="str">
        <f t="shared" si="3"/>
        <v/>
      </c>
      <c r="K15" s="6"/>
      <c r="L15" s="22" t="str">
        <f t="shared" si="4"/>
        <v/>
      </c>
      <c r="M15" s="22" t="str">
        <f t="shared" si="5"/>
        <v/>
      </c>
      <c r="O15" s="31" t="s">
        <v>28</v>
      </c>
      <c r="P15" s="31"/>
      <c r="Q15" s="22">
        <f>COUNTIF(E6:E34,"A")</f>
        <v>0</v>
      </c>
      <c r="R15" s="15" t="e">
        <f>Q15/Q19</f>
        <v>#DIV/0!</v>
      </c>
    </row>
    <row r="16" spans="1:19" x14ac:dyDescent="0.35">
      <c r="A16" s="6">
        <v>11</v>
      </c>
      <c r="B16" s="8"/>
      <c r="C16" s="6"/>
      <c r="D16" s="22" t="str">
        <f t="shared" si="0"/>
        <v/>
      </c>
      <c r="E16" s="22" t="str">
        <f t="shared" si="1"/>
        <v/>
      </c>
      <c r="G16" s="6"/>
      <c r="H16" s="22" t="str">
        <f t="shared" si="2"/>
        <v/>
      </c>
      <c r="I16" s="22" t="str">
        <f t="shared" si="3"/>
        <v/>
      </c>
      <c r="K16" s="6"/>
      <c r="L16" s="22" t="str">
        <f t="shared" si="4"/>
        <v/>
      </c>
      <c r="M16" s="22" t="str">
        <f t="shared" si="5"/>
        <v/>
      </c>
      <c r="O16" s="31" t="s">
        <v>29</v>
      </c>
      <c r="P16" s="31"/>
      <c r="Q16" s="22">
        <f>COUNTIF(E6:E34,"B")</f>
        <v>0</v>
      </c>
      <c r="R16" s="15" t="e">
        <f>Q16/Q19</f>
        <v>#DIV/0!</v>
      </c>
    </row>
    <row r="17" spans="1:18" x14ac:dyDescent="0.35">
      <c r="A17" s="6">
        <v>12</v>
      </c>
      <c r="B17" s="8"/>
      <c r="C17" s="6"/>
      <c r="D17" s="22" t="str">
        <f t="shared" si="0"/>
        <v/>
      </c>
      <c r="E17" s="22" t="str">
        <f t="shared" si="1"/>
        <v/>
      </c>
      <c r="G17" s="6"/>
      <c r="H17" s="22" t="str">
        <f t="shared" si="2"/>
        <v/>
      </c>
      <c r="I17" s="22" t="str">
        <f t="shared" si="3"/>
        <v/>
      </c>
      <c r="K17" s="6"/>
      <c r="L17" s="22" t="str">
        <f t="shared" si="4"/>
        <v/>
      </c>
      <c r="M17" s="22" t="str">
        <f t="shared" si="5"/>
        <v/>
      </c>
      <c r="O17" s="31" t="s">
        <v>30</v>
      </c>
      <c r="P17" s="31"/>
      <c r="Q17" s="22">
        <f>COUNTIF(E6:E34,"C")</f>
        <v>0</v>
      </c>
      <c r="R17" s="15" t="e">
        <f>Q17/Q19</f>
        <v>#DIV/0!</v>
      </c>
    </row>
    <row r="18" spans="1:18" x14ac:dyDescent="0.35">
      <c r="A18" s="6">
        <v>13</v>
      </c>
      <c r="B18" s="8"/>
      <c r="C18" s="6"/>
      <c r="D18" s="22" t="str">
        <f t="shared" si="0"/>
        <v/>
      </c>
      <c r="E18" s="22" t="str">
        <f t="shared" si="1"/>
        <v/>
      </c>
      <c r="G18" s="6"/>
      <c r="H18" s="22" t="str">
        <f t="shared" si="2"/>
        <v/>
      </c>
      <c r="I18" s="22" t="str">
        <f t="shared" si="3"/>
        <v/>
      </c>
      <c r="K18" s="6"/>
      <c r="L18" s="22" t="str">
        <f t="shared" si="4"/>
        <v/>
      </c>
      <c r="M18" s="22" t="str">
        <f t="shared" si="5"/>
        <v/>
      </c>
      <c r="O18" s="31" t="s">
        <v>31</v>
      </c>
      <c r="P18" s="31"/>
      <c r="Q18" s="22">
        <f>COUNTIF(E6:E34,"D")</f>
        <v>0</v>
      </c>
      <c r="R18" s="15" t="e">
        <f>Q18/Q19</f>
        <v>#DIV/0!</v>
      </c>
    </row>
    <row r="19" spans="1:18" x14ac:dyDescent="0.35">
      <c r="A19" s="6">
        <v>14</v>
      </c>
      <c r="B19" s="8"/>
      <c r="C19" s="6"/>
      <c r="D19" s="22" t="str">
        <f t="shared" si="0"/>
        <v/>
      </c>
      <c r="E19" s="22" t="str">
        <f t="shared" si="1"/>
        <v/>
      </c>
      <c r="G19" s="6"/>
      <c r="H19" s="22" t="str">
        <f t="shared" si="2"/>
        <v/>
      </c>
      <c r="I19" s="22" t="str">
        <f t="shared" si="3"/>
        <v/>
      </c>
      <c r="K19" s="6"/>
      <c r="L19" s="22" t="str">
        <f t="shared" si="4"/>
        <v/>
      </c>
      <c r="M19" s="22" t="str">
        <f t="shared" si="5"/>
        <v/>
      </c>
      <c r="O19" s="16" t="s">
        <v>46</v>
      </c>
      <c r="P19" s="16"/>
      <c r="Q19" s="17">
        <f>SUM(Q15:Q18)</f>
        <v>0</v>
      </c>
    </row>
    <row r="20" spans="1:18" x14ac:dyDescent="0.35">
      <c r="A20" s="6">
        <v>15</v>
      </c>
      <c r="B20" s="8"/>
      <c r="C20" s="6"/>
      <c r="D20" s="22" t="str">
        <f t="shared" si="0"/>
        <v/>
      </c>
      <c r="E20" s="22" t="str">
        <f t="shared" si="1"/>
        <v/>
      </c>
      <c r="G20" s="6"/>
      <c r="H20" s="22" t="str">
        <f t="shared" si="2"/>
        <v/>
      </c>
      <c r="I20" s="22" t="str">
        <f t="shared" si="3"/>
        <v/>
      </c>
      <c r="K20" s="6"/>
      <c r="L20" s="22" t="str">
        <f t="shared" si="4"/>
        <v/>
      </c>
      <c r="M20" s="22" t="str">
        <f t="shared" si="5"/>
        <v/>
      </c>
      <c r="O20" s="9" t="s">
        <v>47</v>
      </c>
      <c r="Q20" s="18">
        <f>COUNTIF(E6:E34,"ASS")</f>
        <v>0</v>
      </c>
      <c r="R20" s="15" t="e">
        <f>Q20/(Q19+Q20)</f>
        <v>#DIV/0!</v>
      </c>
    </row>
    <row r="21" spans="1:18" x14ac:dyDescent="0.35">
      <c r="A21" s="6">
        <v>16</v>
      </c>
      <c r="B21" s="8"/>
      <c r="C21" s="6"/>
      <c r="D21" s="22" t="str">
        <f t="shared" si="0"/>
        <v/>
      </c>
      <c r="E21" s="22" t="str">
        <f t="shared" si="1"/>
        <v/>
      </c>
      <c r="G21" s="6"/>
      <c r="H21" s="22" t="str">
        <f t="shared" si="2"/>
        <v/>
      </c>
      <c r="I21" s="22" t="str">
        <f t="shared" si="3"/>
        <v/>
      </c>
      <c r="K21" s="6"/>
      <c r="L21" s="22" t="str">
        <f t="shared" si="4"/>
        <v/>
      </c>
      <c r="M21" s="22" t="str">
        <f t="shared" si="5"/>
        <v/>
      </c>
      <c r="O21" s="32" t="s">
        <v>7</v>
      </c>
      <c r="P21" s="32"/>
      <c r="Q21" s="32"/>
    </row>
    <row r="22" spans="1:18" x14ac:dyDescent="0.35">
      <c r="A22" s="6">
        <v>17</v>
      </c>
      <c r="B22" s="8"/>
      <c r="C22" s="6"/>
      <c r="D22" s="22" t="str">
        <f t="shared" si="0"/>
        <v/>
      </c>
      <c r="E22" s="22" t="str">
        <f t="shared" si="1"/>
        <v/>
      </c>
      <c r="G22" s="6"/>
      <c r="H22" s="22" t="str">
        <f t="shared" si="2"/>
        <v/>
      </c>
      <c r="I22" s="22" t="str">
        <f t="shared" si="3"/>
        <v/>
      </c>
      <c r="K22" s="6"/>
      <c r="L22" s="22" t="str">
        <f t="shared" si="4"/>
        <v/>
      </c>
      <c r="M22" s="22" t="str">
        <f t="shared" si="5"/>
        <v/>
      </c>
      <c r="O22" s="31" t="s">
        <v>32</v>
      </c>
      <c r="P22" s="31"/>
      <c r="Q22" s="22">
        <f>COUNTIF(I6:I34,"A")</f>
        <v>0</v>
      </c>
      <c r="R22" s="15" t="e">
        <f>Q22/Q26</f>
        <v>#DIV/0!</v>
      </c>
    </row>
    <row r="23" spans="1:18" x14ac:dyDescent="0.35">
      <c r="A23" s="6">
        <v>18</v>
      </c>
      <c r="B23" s="8"/>
      <c r="C23" s="6"/>
      <c r="D23" s="22" t="str">
        <f t="shared" si="0"/>
        <v/>
      </c>
      <c r="E23" s="22" t="str">
        <f t="shared" si="1"/>
        <v/>
      </c>
      <c r="G23" s="6"/>
      <c r="H23" s="22" t="str">
        <f t="shared" si="2"/>
        <v/>
      </c>
      <c r="I23" s="22" t="str">
        <f t="shared" si="3"/>
        <v/>
      </c>
      <c r="K23" s="6"/>
      <c r="L23" s="22" t="str">
        <f t="shared" si="4"/>
        <v/>
      </c>
      <c r="M23" s="22" t="str">
        <f t="shared" si="5"/>
        <v/>
      </c>
      <c r="O23" s="31" t="s">
        <v>29</v>
      </c>
      <c r="P23" s="31"/>
      <c r="Q23" s="22">
        <f>COUNTIF(I6:I34,"B")</f>
        <v>0</v>
      </c>
      <c r="R23" s="15" t="e">
        <f>Q23/(Q26+Q27)</f>
        <v>#DIV/0!</v>
      </c>
    </row>
    <row r="24" spans="1:18" x14ac:dyDescent="0.35">
      <c r="A24" s="6">
        <v>19</v>
      </c>
      <c r="B24" s="8"/>
      <c r="C24" s="6"/>
      <c r="D24" s="22" t="str">
        <f t="shared" si="0"/>
        <v/>
      </c>
      <c r="E24" s="22" t="str">
        <f t="shared" si="1"/>
        <v/>
      </c>
      <c r="G24" s="6"/>
      <c r="H24" s="22" t="str">
        <f t="shared" si="2"/>
        <v/>
      </c>
      <c r="I24" s="22" t="str">
        <f t="shared" si="3"/>
        <v/>
      </c>
      <c r="K24" s="6"/>
      <c r="L24" s="22" t="str">
        <f t="shared" si="4"/>
        <v/>
      </c>
      <c r="M24" s="22" t="str">
        <f t="shared" si="5"/>
        <v/>
      </c>
      <c r="O24" s="31" t="s">
        <v>30</v>
      </c>
      <c r="P24" s="31"/>
      <c r="Q24" s="22">
        <f>COUNTIF(I6:I34,"C")</f>
        <v>0</v>
      </c>
      <c r="R24" s="15" t="e">
        <f>Q24/(Q26+Q27)</f>
        <v>#DIV/0!</v>
      </c>
    </row>
    <row r="25" spans="1:18" x14ac:dyDescent="0.35">
      <c r="A25" s="6">
        <v>20</v>
      </c>
      <c r="B25" s="8"/>
      <c r="C25" s="6"/>
      <c r="D25" s="22" t="str">
        <f t="shared" si="0"/>
        <v/>
      </c>
      <c r="E25" s="22" t="str">
        <f t="shared" si="1"/>
        <v/>
      </c>
      <c r="G25" s="6"/>
      <c r="H25" s="22" t="str">
        <f t="shared" si="2"/>
        <v/>
      </c>
      <c r="I25" s="22" t="str">
        <f t="shared" si="3"/>
        <v/>
      </c>
      <c r="K25" s="6"/>
      <c r="L25" s="22" t="str">
        <f t="shared" si="4"/>
        <v/>
      </c>
      <c r="M25" s="22" t="str">
        <f t="shared" si="5"/>
        <v/>
      </c>
      <c r="O25" s="31" t="s">
        <v>31</v>
      </c>
      <c r="P25" s="31"/>
      <c r="Q25" s="22">
        <f>COUNTIF(I6:I34,"D")</f>
        <v>0</v>
      </c>
      <c r="R25" s="15" t="e">
        <f>Q25/(Q26+Q27)</f>
        <v>#DIV/0!</v>
      </c>
    </row>
    <row r="26" spans="1:18" x14ac:dyDescent="0.35">
      <c r="A26" s="6">
        <v>21</v>
      </c>
      <c r="B26" s="8"/>
      <c r="C26" s="6"/>
      <c r="D26" s="22" t="str">
        <f t="shared" si="0"/>
        <v/>
      </c>
      <c r="E26" s="22" t="str">
        <f t="shared" si="1"/>
        <v/>
      </c>
      <c r="G26" s="6"/>
      <c r="H26" s="22" t="str">
        <f t="shared" si="2"/>
        <v/>
      </c>
      <c r="I26" s="22" t="str">
        <f t="shared" si="3"/>
        <v/>
      </c>
      <c r="K26" s="6"/>
      <c r="L26" s="22" t="str">
        <f t="shared" si="4"/>
        <v/>
      </c>
      <c r="M26" s="22" t="str">
        <f t="shared" si="5"/>
        <v/>
      </c>
      <c r="O26" s="9" t="s">
        <v>46</v>
      </c>
      <c r="Q26" s="18">
        <f>SUM(Q22:Q25)</f>
        <v>0</v>
      </c>
    </row>
    <row r="27" spans="1:18" x14ac:dyDescent="0.35">
      <c r="A27" s="6">
        <v>22</v>
      </c>
      <c r="B27" s="8"/>
      <c r="C27" s="6"/>
      <c r="D27" s="22" t="str">
        <f t="shared" si="0"/>
        <v/>
      </c>
      <c r="E27" s="22" t="str">
        <f t="shared" si="1"/>
        <v/>
      </c>
      <c r="G27" s="6"/>
      <c r="H27" s="22" t="str">
        <f t="shared" si="2"/>
        <v/>
      </c>
      <c r="I27" s="22" t="str">
        <f t="shared" si="3"/>
        <v/>
      </c>
      <c r="K27" s="6"/>
      <c r="L27" s="22" t="str">
        <f t="shared" si="4"/>
        <v/>
      </c>
      <c r="M27" s="22" t="str">
        <f t="shared" si="5"/>
        <v/>
      </c>
      <c r="O27" s="9" t="s">
        <v>47</v>
      </c>
      <c r="Q27" s="18">
        <f>COUNTIF(I6:I34,"ASS")</f>
        <v>0</v>
      </c>
      <c r="R27" s="15" t="e">
        <f>Q27/(Q26+Q27)</f>
        <v>#DIV/0!</v>
      </c>
    </row>
    <row r="28" spans="1:18" x14ac:dyDescent="0.35">
      <c r="A28" s="6">
        <v>23</v>
      </c>
      <c r="B28" s="8"/>
      <c r="C28" s="6"/>
      <c r="D28" s="22" t="str">
        <f t="shared" si="0"/>
        <v/>
      </c>
      <c r="E28" s="22" t="str">
        <f t="shared" si="1"/>
        <v/>
      </c>
      <c r="G28" s="6"/>
      <c r="H28" s="22" t="str">
        <f t="shared" si="2"/>
        <v/>
      </c>
      <c r="I28" s="22" t="str">
        <f t="shared" si="3"/>
        <v/>
      </c>
      <c r="K28" s="6"/>
      <c r="L28" s="22" t="str">
        <f t="shared" si="4"/>
        <v/>
      </c>
      <c r="M28" s="22" t="str">
        <f t="shared" si="5"/>
        <v/>
      </c>
      <c r="O28" s="28" t="s">
        <v>43</v>
      </c>
      <c r="P28" s="29"/>
      <c r="Q28" s="30"/>
    </row>
    <row r="29" spans="1:18" x14ac:dyDescent="0.35">
      <c r="A29" s="6">
        <v>24</v>
      </c>
      <c r="B29" s="8"/>
      <c r="C29" s="6"/>
      <c r="D29" s="22" t="str">
        <f t="shared" si="0"/>
        <v/>
      </c>
      <c r="E29" s="22" t="str">
        <f t="shared" si="1"/>
        <v/>
      </c>
      <c r="G29" s="6"/>
      <c r="H29" s="22" t="str">
        <f t="shared" si="2"/>
        <v/>
      </c>
      <c r="I29" s="22" t="str">
        <f t="shared" si="3"/>
        <v/>
      </c>
      <c r="K29" s="6"/>
      <c r="L29" s="22" t="str">
        <f t="shared" si="4"/>
        <v/>
      </c>
      <c r="M29" s="22" t="str">
        <f t="shared" si="5"/>
        <v/>
      </c>
      <c r="O29" s="11" t="s">
        <v>32</v>
      </c>
      <c r="P29" s="11"/>
      <c r="Q29" s="22">
        <f>COUNTIF(M6:M34,"A")</f>
        <v>0</v>
      </c>
      <c r="R29" s="15" t="e">
        <f>Q29/Q33</f>
        <v>#DIV/0!</v>
      </c>
    </row>
    <row r="30" spans="1:18" x14ac:dyDescent="0.35">
      <c r="A30" s="6">
        <v>25</v>
      </c>
      <c r="B30" s="8"/>
      <c r="C30" s="6"/>
      <c r="D30" s="22" t="str">
        <f t="shared" si="0"/>
        <v/>
      </c>
      <c r="E30" s="22" t="str">
        <f t="shared" si="1"/>
        <v/>
      </c>
      <c r="G30" s="6"/>
      <c r="H30" s="22" t="str">
        <f t="shared" si="2"/>
        <v/>
      </c>
      <c r="I30" s="22" t="str">
        <f t="shared" si="3"/>
        <v/>
      </c>
      <c r="K30" s="6"/>
      <c r="L30" s="22" t="str">
        <f t="shared" si="4"/>
        <v/>
      </c>
      <c r="M30" s="22" t="str">
        <f t="shared" si="5"/>
        <v/>
      </c>
      <c r="O30" s="11" t="s">
        <v>29</v>
      </c>
      <c r="P30" s="11"/>
      <c r="Q30" s="22">
        <f>COUNTIF(M6:M34,"B")</f>
        <v>0</v>
      </c>
      <c r="R30" s="15" t="e">
        <f>Q30/Q33</f>
        <v>#DIV/0!</v>
      </c>
    </row>
    <row r="31" spans="1:18" x14ac:dyDescent="0.35">
      <c r="A31" s="6">
        <v>26</v>
      </c>
      <c r="B31" s="8"/>
      <c r="C31" s="6"/>
      <c r="D31" s="22" t="str">
        <f t="shared" si="0"/>
        <v/>
      </c>
      <c r="E31" s="22" t="str">
        <f t="shared" si="1"/>
        <v/>
      </c>
      <c r="G31" s="6"/>
      <c r="H31" s="22" t="str">
        <f t="shared" si="2"/>
        <v/>
      </c>
      <c r="I31" s="22" t="str">
        <f t="shared" si="3"/>
        <v/>
      </c>
      <c r="K31" s="6"/>
      <c r="L31" s="22" t="str">
        <f t="shared" si="4"/>
        <v/>
      </c>
      <c r="M31" s="22" t="str">
        <f t="shared" si="5"/>
        <v/>
      </c>
      <c r="O31" s="11" t="s">
        <v>30</v>
      </c>
      <c r="P31" s="11"/>
      <c r="Q31" s="22">
        <f>COUNTIF(M6:M34,"C")</f>
        <v>0</v>
      </c>
      <c r="R31" s="15" t="e">
        <f>Q31/Q33</f>
        <v>#DIV/0!</v>
      </c>
    </row>
    <row r="32" spans="1:18" x14ac:dyDescent="0.35">
      <c r="A32" s="6">
        <v>27</v>
      </c>
      <c r="B32" s="8"/>
      <c r="C32" s="6"/>
      <c r="D32" s="22" t="str">
        <f t="shared" si="0"/>
        <v/>
      </c>
      <c r="E32" s="22" t="str">
        <f t="shared" si="1"/>
        <v/>
      </c>
      <c r="G32" s="6"/>
      <c r="H32" s="22" t="str">
        <f t="shared" si="2"/>
        <v/>
      </c>
      <c r="I32" s="22" t="str">
        <f t="shared" si="3"/>
        <v/>
      </c>
      <c r="K32" s="6"/>
      <c r="L32" s="22" t="str">
        <f t="shared" si="4"/>
        <v/>
      </c>
      <c r="M32" s="22" t="str">
        <f t="shared" si="5"/>
        <v/>
      </c>
      <c r="O32" s="11" t="s">
        <v>31</v>
      </c>
      <c r="P32" s="11"/>
      <c r="Q32" s="22">
        <f>COUNTIF(M6:M34,"D")</f>
        <v>0</v>
      </c>
      <c r="R32" s="15" t="e">
        <f>Q32/Q33</f>
        <v>#DIV/0!</v>
      </c>
    </row>
    <row r="33" spans="1:18" x14ac:dyDescent="0.35">
      <c r="A33" s="6">
        <v>28</v>
      </c>
      <c r="B33" s="8"/>
      <c r="C33" s="6"/>
      <c r="D33" s="22" t="str">
        <f t="shared" si="0"/>
        <v/>
      </c>
      <c r="E33" s="22" t="str">
        <f t="shared" si="1"/>
        <v/>
      </c>
      <c r="G33" s="6"/>
      <c r="H33" s="22" t="str">
        <f t="shared" si="2"/>
        <v/>
      </c>
      <c r="I33" s="22" t="str">
        <f t="shared" si="3"/>
        <v/>
      </c>
      <c r="K33" s="6"/>
      <c r="L33" s="22" t="str">
        <f t="shared" si="4"/>
        <v/>
      </c>
      <c r="M33" s="22" t="str">
        <f t="shared" si="5"/>
        <v/>
      </c>
      <c r="O33" s="9" t="s">
        <v>46</v>
      </c>
      <c r="Q33" s="18">
        <f>SUM(Q29:Q32)</f>
        <v>0</v>
      </c>
      <c r="R33" s="18"/>
    </row>
    <row r="34" spans="1:18" x14ac:dyDescent="0.35">
      <c r="A34" s="6">
        <v>29</v>
      </c>
      <c r="B34" s="8"/>
      <c r="C34" s="6"/>
      <c r="D34" s="22" t="str">
        <f t="shared" si="0"/>
        <v/>
      </c>
      <c r="E34" s="22" t="str">
        <f t="shared" ref="E34" si="6">IF(C34="ass","ASS",IF(C34="*","PR DIFF",IF(C34="","",IF(C34&gt;84,"A",IF(C34&gt;64,"B",IF(C34&lt;55,"C",))))))</f>
        <v/>
      </c>
      <c r="G34" s="6"/>
      <c r="H34" s="22" t="str">
        <f t="shared" si="2"/>
        <v/>
      </c>
      <c r="I34" s="22" t="str">
        <f t="shared" si="3"/>
        <v/>
      </c>
      <c r="K34" s="6"/>
      <c r="L34" s="22" t="str">
        <f t="shared" si="4"/>
        <v/>
      </c>
      <c r="M34" s="22" t="str">
        <f t="shared" si="5"/>
        <v/>
      </c>
      <c r="O34" s="9" t="s">
        <v>47</v>
      </c>
      <c r="Q34" s="18">
        <f>COUNTIF(M6:M34,"ASS")</f>
        <v>0</v>
      </c>
      <c r="R34" s="15" t="e">
        <f>Q34/(Q33+Q34)</f>
        <v>#DIV/0!</v>
      </c>
    </row>
    <row r="48" spans="1:18" x14ac:dyDescent="0.35">
      <c r="E48" s="18" t="str">
        <f t="shared" ref="E48:E61" si="7">IF(C21="ass","ASS",IF(C21="*","PR DIFF",IF(C21="","",IF(C21&gt;84,"A",IF(C21&gt;64,"B",IF(C21&gt;54,"C",))))))</f>
        <v/>
      </c>
    </row>
    <row r="49" spans="5:5" x14ac:dyDescent="0.35">
      <c r="E49" s="18" t="str">
        <f t="shared" si="7"/>
        <v/>
      </c>
    </row>
    <row r="50" spans="5:5" x14ac:dyDescent="0.35">
      <c r="E50" s="18" t="str">
        <f t="shared" si="7"/>
        <v/>
      </c>
    </row>
    <row r="51" spans="5:5" x14ac:dyDescent="0.35">
      <c r="E51" s="18" t="str">
        <f t="shared" si="7"/>
        <v/>
      </c>
    </row>
    <row r="52" spans="5:5" x14ac:dyDescent="0.35">
      <c r="E52" s="18" t="str">
        <f t="shared" si="7"/>
        <v/>
      </c>
    </row>
    <row r="53" spans="5:5" x14ac:dyDescent="0.35">
      <c r="E53" s="18" t="str">
        <f t="shared" si="7"/>
        <v/>
      </c>
    </row>
    <row r="54" spans="5:5" x14ac:dyDescent="0.35">
      <c r="E54" s="18" t="str">
        <f t="shared" si="7"/>
        <v/>
      </c>
    </row>
    <row r="55" spans="5:5" x14ac:dyDescent="0.35">
      <c r="E55" s="18" t="str">
        <f t="shared" si="7"/>
        <v/>
      </c>
    </row>
    <row r="56" spans="5:5" x14ac:dyDescent="0.35">
      <c r="E56" s="18" t="str">
        <f t="shared" si="7"/>
        <v/>
      </c>
    </row>
    <row r="57" spans="5:5" x14ac:dyDescent="0.35">
      <c r="E57" s="18" t="str">
        <f t="shared" si="7"/>
        <v/>
      </c>
    </row>
    <row r="58" spans="5:5" x14ac:dyDescent="0.35">
      <c r="E58" s="18" t="str">
        <f t="shared" si="7"/>
        <v/>
      </c>
    </row>
    <row r="59" spans="5:5" x14ac:dyDescent="0.35">
      <c r="E59" s="18" t="str">
        <f t="shared" si="7"/>
        <v/>
      </c>
    </row>
    <row r="60" spans="5:5" x14ac:dyDescent="0.35">
      <c r="E60" s="18" t="str">
        <f t="shared" si="7"/>
        <v/>
      </c>
    </row>
    <row r="61" spans="5:5" x14ac:dyDescent="0.35">
      <c r="E61" s="18" t="str">
        <f t="shared" si="7"/>
        <v/>
      </c>
    </row>
  </sheetData>
  <sheetProtection algorithmName="SHA-512" hashValue="PDQDKmNET/aFcNA2+nGX79pwW7O/aE/vS8M5GQYa6h4UOCeIBKPI3ITe0bZAam1Yk1Uu04XfI315JyYTRrVlBw==" saltValue="bpCJd0Zd7rN/MNKMyIqfBg==" spinCount="100000" sheet="1" objects="1" scenarios="1" selectLockedCells="1"/>
  <mergeCells count="19">
    <mergeCell ref="O17:P17"/>
    <mergeCell ref="A1:P1"/>
    <mergeCell ref="A2:S2"/>
    <mergeCell ref="C4:E4"/>
    <mergeCell ref="G4:I4"/>
    <mergeCell ref="K4:M4"/>
    <mergeCell ref="O4:Q4"/>
    <mergeCell ref="Q6:Q7"/>
    <mergeCell ref="Q8:Q9"/>
    <mergeCell ref="O14:Q14"/>
    <mergeCell ref="O15:P15"/>
    <mergeCell ref="O16:P16"/>
    <mergeCell ref="O28:Q28"/>
    <mergeCell ref="O18:P18"/>
    <mergeCell ref="O21:Q21"/>
    <mergeCell ref="O22:P22"/>
    <mergeCell ref="O23:P23"/>
    <mergeCell ref="O24:P24"/>
    <mergeCell ref="O25:P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AB57"/>
  </sheetPr>
  <dimension ref="A1:S61"/>
  <sheetViews>
    <sheetView showGridLines="0" zoomScaleNormal="100" workbookViewId="0">
      <selection activeCell="C6" sqref="C6"/>
    </sheetView>
  </sheetViews>
  <sheetFormatPr defaultColWidth="9.109375" defaultRowHeight="18" x14ac:dyDescent="0.35"/>
  <cols>
    <col min="1" max="1" width="9.109375" style="9"/>
    <col min="2" max="2" width="35.88671875" style="9" customWidth="1"/>
    <col min="3" max="3" width="13" style="18" bestFit="1" customWidth="1"/>
    <col min="4" max="4" width="18" style="18" bestFit="1" customWidth="1"/>
    <col min="5" max="5" width="8.88671875" style="18" bestFit="1" customWidth="1"/>
    <col min="6" max="6" width="3.77734375" style="9" customWidth="1"/>
    <col min="7" max="7" width="14.88671875" style="18" bestFit="1" customWidth="1"/>
    <col min="8" max="8" width="18" style="18" bestFit="1" customWidth="1"/>
    <col min="9" max="9" width="8.88671875" style="18" bestFit="1" customWidth="1"/>
    <col min="10" max="10" width="5" style="9" customWidth="1"/>
    <col min="11" max="11" width="13" style="9" bestFit="1" customWidth="1"/>
    <col min="12" max="12" width="18" style="9" bestFit="1" customWidth="1"/>
    <col min="13" max="13" width="11.109375" style="9" customWidth="1"/>
    <col min="14" max="14" width="5.109375" style="9" customWidth="1"/>
    <col min="15" max="15" width="10.77734375" style="9" bestFit="1" customWidth="1"/>
    <col min="16" max="16" width="14.5546875" style="9" bestFit="1" customWidth="1"/>
    <col min="17" max="17" width="9.109375" style="9"/>
    <col min="18" max="18" width="9.33203125" style="9" bestFit="1" customWidth="1"/>
    <col min="19" max="16384" width="9.109375" style="9"/>
  </cols>
  <sheetData>
    <row r="1" spans="1:19" ht="23.4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7"/>
      <c r="R1" s="7"/>
      <c r="S1" s="7"/>
    </row>
    <row r="2" spans="1:19" ht="21" x14ac:dyDescent="0.4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" x14ac:dyDescent="0.4">
      <c r="A3" s="23"/>
      <c r="B3" s="23"/>
      <c r="C3" s="19"/>
      <c r="D3" s="19"/>
      <c r="E3" s="19"/>
      <c r="F3" s="23"/>
      <c r="G3" s="19"/>
      <c r="H3" s="19"/>
      <c r="I3" s="19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35">
      <c r="C4" s="35" t="s">
        <v>3</v>
      </c>
      <c r="D4" s="36"/>
      <c r="E4" s="37"/>
      <c r="G4" s="28" t="s">
        <v>7</v>
      </c>
      <c r="H4" s="29"/>
      <c r="I4" s="30"/>
      <c r="K4" s="28" t="s">
        <v>43</v>
      </c>
      <c r="L4" s="29"/>
      <c r="M4" s="30"/>
      <c r="O4" s="28" t="s">
        <v>8</v>
      </c>
      <c r="P4" s="29"/>
      <c r="Q4" s="30"/>
    </row>
    <row r="5" spans="1:19" ht="36" x14ac:dyDescent="0.35">
      <c r="A5" s="6" t="s">
        <v>1</v>
      </c>
      <c r="B5" s="20" t="s">
        <v>2</v>
      </c>
      <c r="C5" s="22" t="s">
        <v>4</v>
      </c>
      <c r="D5" s="22" t="s">
        <v>5</v>
      </c>
      <c r="E5" s="22" t="s">
        <v>6</v>
      </c>
      <c r="G5" s="22" t="s">
        <v>4</v>
      </c>
      <c r="H5" s="22" t="s">
        <v>5</v>
      </c>
      <c r="I5" s="22" t="s">
        <v>6</v>
      </c>
      <c r="J5" s="24"/>
      <c r="K5" s="22" t="s">
        <v>4</v>
      </c>
      <c r="L5" s="22" t="s">
        <v>5</v>
      </c>
      <c r="M5" s="22" t="s">
        <v>6</v>
      </c>
      <c r="O5" s="22" t="s">
        <v>9</v>
      </c>
      <c r="P5" s="22" t="s">
        <v>25</v>
      </c>
      <c r="Q5" s="11" t="s">
        <v>10</v>
      </c>
    </row>
    <row r="6" spans="1:19" x14ac:dyDescent="0.35">
      <c r="A6" s="6">
        <v>1</v>
      </c>
      <c r="B6" s="8"/>
      <c r="C6" s="6"/>
      <c r="D6" s="22" t="str">
        <f>IF(C6="ass","ASS",IF(C6="*","PR DIFF",IF(C6="","",IF(C6&gt;94,"OTT",IF(C6&gt;84,"DIS",IF(C6&gt;74,"BUONO",IF(C6&gt;64,"PIUS",IF(C6&gt;54,"SUFF",IF(C6&lt;55,"INS",)))))))))</f>
        <v/>
      </c>
      <c r="E6" s="22" t="str">
        <f>IF(C6="ass","ASS",IF(C6="*","PR DIFF",IF(C6="","",IF(C6&gt;84,"A",IF(C6&gt;64,"B",IF(C6&gt;54,"C",IF(C6&lt;55,"D")))))))</f>
        <v/>
      </c>
      <c r="G6" s="6"/>
      <c r="H6" s="22" t="str">
        <f>IF(G6="ass","ASS",IF(G6="*","PR DIFF",IF(G6="","",IF(G6&gt;94,"OTT",IF(G6&gt;84,"DIS",IF(G6&gt;74,"BUONO",IF(G6&gt;64,"PIUS",IF(G6&gt;54,"SUFF",IF(G6&lt;55,"INS",)))))))))</f>
        <v/>
      </c>
      <c r="I6" s="22" t="str">
        <f>IF(G6="ass","ASS",IF(G6="*","PR DIFF",IF(G6="","",IF(G6&gt;84,"A",IF(G6&gt;64,"B",IF(G6&gt;54,"C",IF(G6&lt;55,"D")))))))</f>
        <v/>
      </c>
      <c r="K6" s="6"/>
      <c r="L6" s="22" t="str">
        <f>IF(K6="ass","ASS",IF(K6="*","PR DIFF",IF(K6="","",IF(K6&gt;94,"OTT",IF(K6&gt;84,"DIS",IF(K6&gt;74,"BUONO",IF(K6&gt;64,"PIUS",IF(K6&gt;54,"SUFF",IF(K6&lt;55,"INS",)))))))))</f>
        <v/>
      </c>
      <c r="M6" s="22" t="str">
        <f>IF(K6="ass","ASS",IF(K6="*","PR DIFF",IF(K6="","",IF(K6&gt;84,"A",IF(K6&gt;64,"B",IF(K6&gt;54,"C",IF(K6&lt;55,"D")))))))</f>
        <v/>
      </c>
      <c r="O6" s="21" t="s">
        <v>11</v>
      </c>
      <c r="P6" s="22" t="s">
        <v>12</v>
      </c>
      <c r="Q6" s="38" t="s">
        <v>22</v>
      </c>
    </row>
    <row r="7" spans="1:19" x14ac:dyDescent="0.35">
      <c r="A7" s="6">
        <v>2</v>
      </c>
      <c r="B7" s="8"/>
      <c r="C7" s="6"/>
      <c r="D7" s="22" t="str">
        <f t="shared" ref="D7:D34" si="0">IF(C7="ass","ASS",IF(C7="*","PR DIFF",IF(C7="","",IF(C7&gt;94,"OTT",IF(C7&gt;84,"DIS",IF(C7&gt;74,"BUONO",IF(C7&gt;64,"PIUS",IF(C7&gt;54,"SUFF",IF(C7&lt;55,"INS",)))))))))</f>
        <v/>
      </c>
      <c r="E7" s="22" t="str">
        <f t="shared" ref="E7:E33" si="1">IF(C7="ass","ASS",IF(C7="*","PR DIFF",IF(C7="","",IF(C7&gt;84,"A",IF(C7&gt;64,"B",IF(C7&gt;54,"C",IF(C7&lt;55,"D")))))))</f>
        <v/>
      </c>
      <c r="G7" s="6"/>
      <c r="H7" s="22" t="str">
        <f t="shared" ref="H7:H34" si="2">IF(G7="ass","ASS",IF(G7="*","PR DIFF",IF(G7="","",IF(G7&gt;94,"OTT",IF(G7&gt;84,"DIS",IF(G7&gt;74,"BUONO",IF(G7&gt;64,"PIUS",IF(G7&gt;54,"SUFF",IF(G7&lt;55,"INS",)))))))))</f>
        <v/>
      </c>
      <c r="I7" s="22" t="str">
        <f t="shared" ref="I7:I34" si="3">IF(G7="ass","ASS",IF(G7="*","PR DIFF",IF(G7="","",IF(G7&gt;84,"A",IF(G7&gt;64,"B",IF(G7&gt;54,"C",IF(G7&lt;55,"D")))))))</f>
        <v/>
      </c>
      <c r="K7" s="6"/>
      <c r="L7" s="22" t="str">
        <f t="shared" ref="L7:L34" si="4">IF(K7="ass","ASS",IF(K7="*","PR DIFF",IF(K7="","",IF(K7&gt;94,"OTT",IF(K7&gt;84,"DIS",IF(K7&gt;74,"BUONO",IF(K7&gt;64,"PIUS",IF(K7&gt;54,"SUFF",IF(K7&lt;55,"INS",)))))))))</f>
        <v/>
      </c>
      <c r="M7" s="22" t="str">
        <f t="shared" ref="M7:M34" si="5">IF(K7="ass","ASS",IF(K7="*","PR DIFF",IF(K7="","",IF(K7&gt;84,"A",IF(K7&gt;64,"B",IF(K7&gt;54,"C",IF(K7&lt;55,"D")))))))</f>
        <v/>
      </c>
      <c r="O7" s="21" t="s">
        <v>13</v>
      </c>
      <c r="P7" s="22" t="s">
        <v>14</v>
      </c>
      <c r="Q7" s="38"/>
    </row>
    <row r="8" spans="1:19" x14ac:dyDescent="0.35">
      <c r="A8" s="6">
        <v>3</v>
      </c>
      <c r="B8" s="8"/>
      <c r="C8" s="6"/>
      <c r="D8" s="22" t="str">
        <f t="shared" si="0"/>
        <v/>
      </c>
      <c r="E8" s="22" t="str">
        <f t="shared" si="1"/>
        <v/>
      </c>
      <c r="G8" s="6"/>
      <c r="H8" s="22" t="str">
        <f t="shared" si="2"/>
        <v/>
      </c>
      <c r="I8" s="22" t="str">
        <f t="shared" si="3"/>
        <v/>
      </c>
      <c r="K8" s="6"/>
      <c r="L8" s="22" t="str">
        <f t="shared" si="4"/>
        <v/>
      </c>
      <c r="M8" s="22" t="str">
        <f t="shared" si="5"/>
        <v/>
      </c>
      <c r="O8" s="21" t="s">
        <v>15</v>
      </c>
      <c r="P8" s="22" t="s">
        <v>16</v>
      </c>
      <c r="Q8" s="39" t="s">
        <v>23</v>
      </c>
    </row>
    <row r="9" spans="1:19" x14ac:dyDescent="0.35">
      <c r="A9" s="6">
        <v>4</v>
      </c>
      <c r="B9" s="8"/>
      <c r="C9" s="6"/>
      <c r="D9" s="22" t="str">
        <f t="shared" si="0"/>
        <v/>
      </c>
      <c r="E9" s="22" t="str">
        <f t="shared" si="1"/>
        <v/>
      </c>
      <c r="G9" s="6"/>
      <c r="H9" s="22" t="str">
        <f t="shared" si="2"/>
        <v/>
      </c>
      <c r="I9" s="22" t="str">
        <f t="shared" si="3"/>
        <v/>
      </c>
      <c r="K9" s="6"/>
      <c r="L9" s="22" t="str">
        <f t="shared" si="4"/>
        <v/>
      </c>
      <c r="M9" s="22" t="str">
        <f t="shared" si="5"/>
        <v/>
      </c>
      <c r="O9" s="21" t="s">
        <v>17</v>
      </c>
      <c r="P9" s="22" t="s">
        <v>18</v>
      </c>
      <c r="Q9" s="39"/>
    </row>
    <row r="10" spans="1:19" x14ac:dyDescent="0.35">
      <c r="A10" s="6">
        <v>5</v>
      </c>
      <c r="B10" s="8"/>
      <c r="C10" s="6"/>
      <c r="D10" s="22" t="str">
        <f t="shared" si="0"/>
        <v/>
      </c>
      <c r="E10" s="22" t="str">
        <f t="shared" si="1"/>
        <v/>
      </c>
      <c r="G10" s="6"/>
      <c r="H10" s="22" t="str">
        <f t="shared" si="2"/>
        <v/>
      </c>
      <c r="I10" s="22" t="str">
        <f t="shared" si="3"/>
        <v/>
      </c>
      <c r="K10" s="6"/>
      <c r="L10" s="22" t="str">
        <f t="shared" si="4"/>
        <v/>
      </c>
      <c r="M10" s="22" t="str">
        <f t="shared" si="5"/>
        <v/>
      </c>
      <c r="O10" s="12" t="s">
        <v>27</v>
      </c>
      <c r="P10" s="10" t="s">
        <v>19</v>
      </c>
      <c r="Q10" s="13" t="s">
        <v>24</v>
      </c>
    </row>
    <row r="11" spans="1:19" x14ac:dyDescent="0.35">
      <c r="A11" s="6">
        <v>6</v>
      </c>
      <c r="B11" s="8"/>
      <c r="C11" s="6"/>
      <c r="D11" s="22" t="str">
        <f t="shared" si="0"/>
        <v/>
      </c>
      <c r="E11" s="22" t="str">
        <f t="shared" si="1"/>
        <v/>
      </c>
      <c r="G11" s="6"/>
      <c r="H11" s="22" t="str">
        <f t="shared" si="2"/>
        <v/>
      </c>
      <c r="I11" s="22" t="str">
        <f t="shared" si="3"/>
        <v/>
      </c>
      <c r="K11" s="6"/>
      <c r="L11" s="22" t="str">
        <f t="shared" si="4"/>
        <v/>
      </c>
      <c r="M11" s="22" t="str">
        <f t="shared" si="5"/>
        <v/>
      </c>
      <c r="O11" s="12" t="s">
        <v>20</v>
      </c>
      <c r="P11" s="10" t="s">
        <v>21</v>
      </c>
      <c r="Q11" s="14" t="s">
        <v>26</v>
      </c>
    </row>
    <row r="12" spans="1:19" x14ac:dyDescent="0.35">
      <c r="A12" s="6">
        <v>7</v>
      </c>
      <c r="B12" s="8"/>
      <c r="C12" s="6"/>
      <c r="D12" s="22" t="str">
        <f t="shared" si="0"/>
        <v/>
      </c>
      <c r="E12" s="22" t="str">
        <f t="shared" si="1"/>
        <v/>
      </c>
      <c r="G12" s="6"/>
      <c r="H12" s="22" t="str">
        <f t="shared" si="2"/>
        <v/>
      </c>
      <c r="I12" s="22" t="str">
        <f t="shared" si="3"/>
        <v/>
      </c>
      <c r="K12" s="6"/>
      <c r="L12" s="22" t="str">
        <f t="shared" si="4"/>
        <v/>
      </c>
      <c r="M12" s="22" t="str">
        <f t="shared" si="5"/>
        <v/>
      </c>
    </row>
    <row r="13" spans="1:19" x14ac:dyDescent="0.35">
      <c r="A13" s="6">
        <v>8</v>
      </c>
      <c r="B13" s="8"/>
      <c r="C13" s="6"/>
      <c r="D13" s="22" t="str">
        <f t="shared" si="0"/>
        <v/>
      </c>
      <c r="E13" s="22" t="str">
        <f t="shared" si="1"/>
        <v/>
      </c>
      <c r="G13" s="6"/>
      <c r="H13" s="22" t="str">
        <f t="shared" si="2"/>
        <v/>
      </c>
      <c r="I13" s="22" t="str">
        <f t="shared" si="3"/>
        <v/>
      </c>
      <c r="K13" s="6"/>
      <c r="L13" s="22" t="str">
        <f t="shared" si="4"/>
        <v/>
      </c>
      <c r="M13" s="22" t="str">
        <f t="shared" si="5"/>
        <v/>
      </c>
    </row>
    <row r="14" spans="1:19" x14ac:dyDescent="0.35">
      <c r="A14" s="6">
        <v>9</v>
      </c>
      <c r="B14" s="8"/>
      <c r="C14" s="6"/>
      <c r="D14" s="22" t="str">
        <f t="shared" si="0"/>
        <v/>
      </c>
      <c r="E14" s="22" t="str">
        <f t="shared" si="1"/>
        <v/>
      </c>
      <c r="G14" s="6"/>
      <c r="H14" s="22" t="str">
        <f t="shared" si="2"/>
        <v/>
      </c>
      <c r="I14" s="22" t="str">
        <f t="shared" si="3"/>
        <v/>
      </c>
      <c r="K14" s="6"/>
      <c r="L14" s="22" t="str">
        <f t="shared" si="4"/>
        <v/>
      </c>
      <c r="M14" s="22" t="str">
        <f t="shared" si="5"/>
        <v/>
      </c>
      <c r="O14" s="32" t="s">
        <v>3</v>
      </c>
      <c r="P14" s="32"/>
      <c r="Q14" s="32"/>
    </row>
    <row r="15" spans="1:19" x14ac:dyDescent="0.35">
      <c r="A15" s="6">
        <v>10</v>
      </c>
      <c r="B15" s="8"/>
      <c r="C15" s="6"/>
      <c r="D15" s="22" t="str">
        <f>IF(C15="ass","ASS",IF(C15="*","PR DIFF",IF(C15="","",IF(C15&gt;94,"OTT",IF(C15&gt;84,"DIS",IF(C15&gt;74,"BUONO",IF(C15&gt;64,"PIUS",IF(C15&gt;54,"SUFF",IF(C15&lt;55,"INS",)))))))))</f>
        <v/>
      </c>
      <c r="E15" s="22" t="str">
        <f t="shared" si="1"/>
        <v/>
      </c>
      <c r="G15" s="6"/>
      <c r="H15" s="22" t="str">
        <f t="shared" si="2"/>
        <v/>
      </c>
      <c r="I15" s="22" t="str">
        <f t="shared" si="3"/>
        <v/>
      </c>
      <c r="K15" s="6"/>
      <c r="L15" s="22" t="str">
        <f t="shared" si="4"/>
        <v/>
      </c>
      <c r="M15" s="22" t="str">
        <f t="shared" si="5"/>
        <v/>
      </c>
      <c r="O15" s="31" t="s">
        <v>28</v>
      </c>
      <c r="P15" s="31"/>
      <c r="Q15" s="22">
        <f>COUNTIF(E6:E34,"A")</f>
        <v>0</v>
      </c>
      <c r="R15" s="15" t="e">
        <f>Q15/Q19</f>
        <v>#DIV/0!</v>
      </c>
    </row>
    <row r="16" spans="1:19" x14ac:dyDescent="0.35">
      <c r="A16" s="6">
        <v>11</v>
      </c>
      <c r="B16" s="8"/>
      <c r="C16" s="6"/>
      <c r="D16" s="22" t="str">
        <f t="shared" si="0"/>
        <v/>
      </c>
      <c r="E16" s="22" t="str">
        <f t="shared" si="1"/>
        <v/>
      </c>
      <c r="G16" s="6"/>
      <c r="H16" s="22" t="str">
        <f t="shared" si="2"/>
        <v/>
      </c>
      <c r="I16" s="22" t="str">
        <f t="shared" si="3"/>
        <v/>
      </c>
      <c r="K16" s="6"/>
      <c r="L16" s="22" t="str">
        <f t="shared" si="4"/>
        <v/>
      </c>
      <c r="M16" s="22" t="str">
        <f t="shared" si="5"/>
        <v/>
      </c>
      <c r="O16" s="31" t="s">
        <v>29</v>
      </c>
      <c r="P16" s="31"/>
      <c r="Q16" s="22">
        <f>COUNTIF(E6:E34,"B")</f>
        <v>0</v>
      </c>
      <c r="R16" s="15" t="e">
        <f>Q16/Q19</f>
        <v>#DIV/0!</v>
      </c>
    </row>
    <row r="17" spans="1:18" x14ac:dyDescent="0.35">
      <c r="A17" s="6">
        <v>12</v>
      </c>
      <c r="B17" s="8"/>
      <c r="C17" s="6"/>
      <c r="D17" s="22" t="str">
        <f t="shared" si="0"/>
        <v/>
      </c>
      <c r="E17" s="22" t="str">
        <f t="shared" si="1"/>
        <v/>
      </c>
      <c r="G17" s="6"/>
      <c r="H17" s="22" t="str">
        <f t="shared" si="2"/>
        <v/>
      </c>
      <c r="I17" s="22" t="str">
        <f t="shared" si="3"/>
        <v/>
      </c>
      <c r="K17" s="6"/>
      <c r="L17" s="22" t="str">
        <f t="shared" si="4"/>
        <v/>
      </c>
      <c r="M17" s="22" t="str">
        <f t="shared" si="5"/>
        <v/>
      </c>
      <c r="O17" s="31" t="s">
        <v>30</v>
      </c>
      <c r="P17" s="31"/>
      <c r="Q17" s="22">
        <f>COUNTIF(E6:E34,"C")</f>
        <v>0</v>
      </c>
      <c r="R17" s="15" t="e">
        <f>Q17/Q19</f>
        <v>#DIV/0!</v>
      </c>
    </row>
    <row r="18" spans="1:18" x14ac:dyDescent="0.35">
      <c r="A18" s="6">
        <v>13</v>
      </c>
      <c r="B18" s="8"/>
      <c r="C18" s="6"/>
      <c r="D18" s="22" t="str">
        <f t="shared" si="0"/>
        <v/>
      </c>
      <c r="E18" s="22" t="str">
        <f t="shared" si="1"/>
        <v/>
      </c>
      <c r="G18" s="6"/>
      <c r="H18" s="22" t="str">
        <f t="shared" si="2"/>
        <v/>
      </c>
      <c r="I18" s="22" t="str">
        <f t="shared" si="3"/>
        <v/>
      </c>
      <c r="K18" s="6"/>
      <c r="L18" s="22" t="str">
        <f t="shared" si="4"/>
        <v/>
      </c>
      <c r="M18" s="22" t="str">
        <f t="shared" si="5"/>
        <v/>
      </c>
      <c r="O18" s="31" t="s">
        <v>31</v>
      </c>
      <c r="P18" s="31"/>
      <c r="Q18" s="22">
        <f>COUNTIF(E6:E34,"D")</f>
        <v>0</v>
      </c>
      <c r="R18" s="15" t="e">
        <f>Q18/Q19</f>
        <v>#DIV/0!</v>
      </c>
    </row>
    <row r="19" spans="1:18" x14ac:dyDescent="0.35">
      <c r="A19" s="6">
        <v>14</v>
      </c>
      <c r="B19" s="8"/>
      <c r="C19" s="6"/>
      <c r="D19" s="22" t="str">
        <f t="shared" si="0"/>
        <v/>
      </c>
      <c r="E19" s="22" t="str">
        <f t="shared" si="1"/>
        <v/>
      </c>
      <c r="G19" s="6"/>
      <c r="H19" s="22" t="str">
        <f t="shared" si="2"/>
        <v/>
      </c>
      <c r="I19" s="22" t="str">
        <f t="shared" si="3"/>
        <v/>
      </c>
      <c r="K19" s="6"/>
      <c r="L19" s="22" t="str">
        <f t="shared" si="4"/>
        <v/>
      </c>
      <c r="M19" s="22" t="str">
        <f t="shared" si="5"/>
        <v/>
      </c>
      <c r="O19" s="16" t="s">
        <v>46</v>
      </c>
      <c r="P19" s="16"/>
      <c r="Q19" s="17">
        <f>SUM(Q15:Q18)</f>
        <v>0</v>
      </c>
    </row>
    <row r="20" spans="1:18" x14ac:dyDescent="0.35">
      <c r="A20" s="6">
        <v>15</v>
      </c>
      <c r="B20" s="8"/>
      <c r="C20" s="6"/>
      <c r="D20" s="22" t="str">
        <f t="shared" si="0"/>
        <v/>
      </c>
      <c r="E20" s="22" t="str">
        <f t="shared" si="1"/>
        <v/>
      </c>
      <c r="G20" s="6"/>
      <c r="H20" s="22" t="str">
        <f t="shared" si="2"/>
        <v/>
      </c>
      <c r="I20" s="22" t="str">
        <f t="shared" si="3"/>
        <v/>
      </c>
      <c r="K20" s="6"/>
      <c r="L20" s="22" t="str">
        <f t="shared" si="4"/>
        <v/>
      </c>
      <c r="M20" s="22" t="str">
        <f t="shared" si="5"/>
        <v/>
      </c>
      <c r="O20" s="9" t="s">
        <v>47</v>
      </c>
      <c r="Q20" s="18">
        <f>COUNTIF(E6:E34,"ASS")</f>
        <v>0</v>
      </c>
      <c r="R20" s="15" t="e">
        <f>Q20/(Q19+Q20)</f>
        <v>#DIV/0!</v>
      </c>
    </row>
    <row r="21" spans="1:18" x14ac:dyDescent="0.35">
      <c r="A21" s="6">
        <v>16</v>
      </c>
      <c r="B21" s="8"/>
      <c r="C21" s="6"/>
      <c r="D21" s="22" t="str">
        <f t="shared" si="0"/>
        <v/>
      </c>
      <c r="E21" s="22" t="str">
        <f t="shared" si="1"/>
        <v/>
      </c>
      <c r="G21" s="6"/>
      <c r="H21" s="22" t="str">
        <f t="shared" si="2"/>
        <v/>
      </c>
      <c r="I21" s="22" t="str">
        <f t="shared" si="3"/>
        <v/>
      </c>
      <c r="K21" s="6"/>
      <c r="L21" s="22" t="str">
        <f t="shared" si="4"/>
        <v/>
      </c>
      <c r="M21" s="22" t="str">
        <f t="shared" si="5"/>
        <v/>
      </c>
      <c r="O21" s="32" t="s">
        <v>7</v>
      </c>
      <c r="P21" s="32"/>
      <c r="Q21" s="32"/>
    </row>
    <row r="22" spans="1:18" x14ac:dyDescent="0.35">
      <c r="A22" s="6">
        <v>17</v>
      </c>
      <c r="B22" s="8"/>
      <c r="C22" s="6"/>
      <c r="D22" s="22" t="str">
        <f t="shared" si="0"/>
        <v/>
      </c>
      <c r="E22" s="22" t="str">
        <f t="shared" si="1"/>
        <v/>
      </c>
      <c r="G22" s="6"/>
      <c r="H22" s="22" t="str">
        <f t="shared" si="2"/>
        <v/>
      </c>
      <c r="I22" s="22" t="str">
        <f t="shared" si="3"/>
        <v/>
      </c>
      <c r="K22" s="6"/>
      <c r="L22" s="22" t="str">
        <f t="shared" si="4"/>
        <v/>
      </c>
      <c r="M22" s="22" t="str">
        <f t="shared" si="5"/>
        <v/>
      </c>
      <c r="O22" s="31" t="s">
        <v>32</v>
      </c>
      <c r="P22" s="31"/>
      <c r="Q22" s="22">
        <f>COUNTIF(I6:I34,"A")</f>
        <v>0</v>
      </c>
      <c r="R22" s="15" t="e">
        <f>Q22/Q26</f>
        <v>#DIV/0!</v>
      </c>
    </row>
    <row r="23" spans="1:18" x14ac:dyDescent="0.35">
      <c r="A23" s="6">
        <v>18</v>
      </c>
      <c r="B23" s="8"/>
      <c r="C23" s="6"/>
      <c r="D23" s="22" t="str">
        <f t="shared" si="0"/>
        <v/>
      </c>
      <c r="E23" s="22" t="str">
        <f t="shared" si="1"/>
        <v/>
      </c>
      <c r="G23" s="6"/>
      <c r="H23" s="22" t="str">
        <f t="shared" si="2"/>
        <v/>
      </c>
      <c r="I23" s="22" t="str">
        <f t="shared" si="3"/>
        <v/>
      </c>
      <c r="K23" s="6"/>
      <c r="L23" s="22" t="str">
        <f t="shared" si="4"/>
        <v/>
      </c>
      <c r="M23" s="22" t="str">
        <f t="shared" si="5"/>
        <v/>
      </c>
      <c r="O23" s="31" t="s">
        <v>29</v>
      </c>
      <c r="P23" s="31"/>
      <c r="Q23" s="22">
        <f>COUNTIF(I6:I34,"B")</f>
        <v>0</v>
      </c>
      <c r="R23" s="15" t="e">
        <f>Q23/(Q26+Q27)</f>
        <v>#DIV/0!</v>
      </c>
    </row>
    <row r="24" spans="1:18" x14ac:dyDescent="0.35">
      <c r="A24" s="6">
        <v>19</v>
      </c>
      <c r="B24" s="8"/>
      <c r="C24" s="6"/>
      <c r="D24" s="22" t="str">
        <f t="shared" si="0"/>
        <v/>
      </c>
      <c r="E24" s="22" t="str">
        <f t="shared" si="1"/>
        <v/>
      </c>
      <c r="G24" s="6"/>
      <c r="H24" s="22" t="str">
        <f t="shared" si="2"/>
        <v/>
      </c>
      <c r="I24" s="22" t="str">
        <f t="shared" si="3"/>
        <v/>
      </c>
      <c r="K24" s="6"/>
      <c r="L24" s="22" t="str">
        <f t="shared" si="4"/>
        <v/>
      </c>
      <c r="M24" s="22" t="str">
        <f t="shared" si="5"/>
        <v/>
      </c>
      <c r="O24" s="31" t="s">
        <v>30</v>
      </c>
      <c r="P24" s="31"/>
      <c r="Q24" s="22">
        <f>COUNTIF(I6:I34,"C")</f>
        <v>0</v>
      </c>
      <c r="R24" s="15" t="e">
        <f>Q24/(Q26+Q27)</f>
        <v>#DIV/0!</v>
      </c>
    </row>
    <row r="25" spans="1:18" x14ac:dyDescent="0.35">
      <c r="A25" s="6">
        <v>20</v>
      </c>
      <c r="B25" s="8"/>
      <c r="C25" s="6"/>
      <c r="D25" s="22" t="str">
        <f t="shared" si="0"/>
        <v/>
      </c>
      <c r="E25" s="22" t="str">
        <f t="shared" si="1"/>
        <v/>
      </c>
      <c r="G25" s="6"/>
      <c r="H25" s="22" t="str">
        <f t="shared" si="2"/>
        <v/>
      </c>
      <c r="I25" s="22" t="str">
        <f t="shared" si="3"/>
        <v/>
      </c>
      <c r="K25" s="6"/>
      <c r="L25" s="22" t="str">
        <f t="shared" si="4"/>
        <v/>
      </c>
      <c r="M25" s="22" t="str">
        <f t="shared" si="5"/>
        <v/>
      </c>
      <c r="O25" s="31" t="s">
        <v>31</v>
      </c>
      <c r="P25" s="31"/>
      <c r="Q25" s="22">
        <f>COUNTIF(I6:I34,"D")</f>
        <v>0</v>
      </c>
      <c r="R25" s="15" t="e">
        <f>Q25/(Q26+Q27)</f>
        <v>#DIV/0!</v>
      </c>
    </row>
    <row r="26" spans="1:18" x14ac:dyDescent="0.35">
      <c r="A26" s="6">
        <v>21</v>
      </c>
      <c r="B26" s="8"/>
      <c r="C26" s="6"/>
      <c r="D26" s="22" t="str">
        <f t="shared" si="0"/>
        <v/>
      </c>
      <c r="E26" s="22" t="str">
        <f t="shared" si="1"/>
        <v/>
      </c>
      <c r="G26" s="6"/>
      <c r="H26" s="22" t="str">
        <f t="shared" si="2"/>
        <v/>
      </c>
      <c r="I26" s="22" t="str">
        <f t="shared" si="3"/>
        <v/>
      </c>
      <c r="K26" s="6"/>
      <c r="L26" s="22" t="str">
        <f t="shared" si="4"/>
        <v/>
      </c>
      <c r="M26" s="22" t="str">
        <f t="shared" si="5"/>
        <v/>
      </c>
      <c r="O26" s="9" t="s">
        <v>46</v>
      </c>
      <c r="Q26" s="18">
        <f>SUM(Q22:Q25)</f>
        <v>0</v>
      </c>
    </row>
    <row r="27" spans="1:18" x14ac:dyDescent="0.35">
      <c r="A27" s="6">
        <v>22</v>
      </c>
      <c r="B27" s="8"/>
      <c r="C27" s="6"/>
      <c r="D27" s="22" t="str">
        <f t="shared" si="0"/>
        <v/>
      </c>
      <c r="E27" s="22" t="str">
        <f t="shared" si="1"/>
        <v/>
      </c>
      <c r="G27" s="6"/>
      <c r="H27" s="22" t="str">
        <f t="shared" si="2"/>
        <v/>
      </c>
      <c r="I27" s="22" t="str">
        <f t="shared" si="3"/>
        <v/>
      </c>
      <c r="K27" s="6"/>
      <c r="L27" s="22" t="str">
        <f t="shared" si="4"/>
        <v/>
      </c>
      <c r="M27" s="22" t="str">
        <f t="shared" si="5"/>
        <v/>
      </c>
      <c r="O27" s="9" t="s">
        <v>47</v>
      </c>
      <c r="Q27" s="18">
        <f>COUNTIF(I6:I34,"ASS")</f>
        <v>0</v>
      </c>
      <c r="R27" s="15" t="e">
        <f>Q27/(Q26+Q27)</f>
        <v>#DIV/0!</v>
      </c>
    </row>
    <row r="28" spans="1:18" x14ac:dyDescent="0.35">
      <c r="A28" s="6">
        <v>23</v>
      </c>
      <c r="B28" s="8"/>
      <c r="C28" s="6"/>
      <c r="D28" s="22" t="str">
        <f t="shared" si="0"/>
        <v/>
      </c>
      <c r="E28" s="22" t="str">
        <f t="shared" si="1"/>
        <v/>
      </c>
      <c r="G28" s="6"/>
      <c r="H28" s="22" t="str">
        <f t="shared" si="2"/>
        <v/>
      </c>
      <c r="I28" s="22" t="str">
        <f t="shared" si="3"/>
        <v/>
      </c>
      <c r="K28" s="6"/>
      <c r="L28" s="22" t="str">
        <f t="shared" si="4"/>
        <v/>
      </c>
      <c r="M28" s="22" t="str">
        <f t="shared" si="5"/>
        <v/>
      </c>
      <c r="O28" s="28" t="s">
        <v>43</v>
      </c>
      <c r="P28" s="29"/>
      <c r="Q28" s="30"/>
    </row>
    <row r="29" spans="1:18" x14ac:dyDescent="0.35">
      <c r="A29" s="6">
        <v>24</v>
      </c>
      <c r="B29" s="8"/>
      <c r="C29" s="6"/>
      <c r="D29" s="22" t="str">
        <f t="shared" si="0"/>
        <v/>
      </c>
      <c r="E29" s="22" t="str">
        <f t="shared" si="1"/>
        <v/>
      </c>
      <c r="G29" s="6"/>
      <c r="H29" s="22" t="str">
        <f t="shared" si="2"/>
        <v/>
      </c>
      <c r="I29" s="22" t="str">
        <f t="shared" si="3"/>
        <v/>
      </c>
      <c r="K29" s="6"/>
      <c r="L29" s="22" t="str">
        <f t="shared" si="4"/>
        <v/>
      </c>
      <c r="M29" s="22" t="str">
        <f t="shared" si="5"/>
        <v/>
      </c>
      <c r="O29" s="11" t="s">
        <v>32</v>
      </c>
      <c r="P29" s="11"/>
      <c r="Q29" s="22">
        <f>COUNTIF(M6:M34,"A")</f>
        <v>0</v>
      </c>
      <c r="R29" s="15" t="e">
        <f>Q29/Q33</f>
        <v>#DIV/0!</v>
      </c>
    </row>
    <row r="30" spans="1:18" x14ac:dyDescent="0.35">
      <c r="A30" s="6">
        <v>25</v>
      </c>
      <c r="B30" s="8"/>
      <c r="C30" s="6"/>
      <c r="D30" s="22" t="str">
        <f t="shared" si="0"/>
        <v/>
      </c>
      <c r="E30" s="22" t="str">
        <f t="shared" si="1"/>
        <v/>
      </c>
      <c r="G30" s="6"/>
      <c r="H30" s="22" t="str">
        <f t="shared" si="2"/>
        <v/>
      </c>
      <c r="I30" s="22" t="str">
        <f t="shared" si="3"/>
        <v/>
      </c>
      <c r="K30" s="6"/>
      <c r="L30" s="22" t="str">
        <f t="shared" si="4"/>
        <v/>
      </c>
      <c r="M30" s="22" t="str">
        <f t="shared" si="5"/>
        <v/>
      </c>
      <c r="O30" s="11" t="s">
        <v>29</v>
      </c>
      <c r="P30" s="11"/>
      <c r="Q30" s="22">
        <f>COUNTIF(M6:M34,"B")</f>
        <v>0</v>
      </c>
      <c r="R30" s="15" t="e">
        <f>Q30/Q33</f>
        <v>#DIV/0!</v>
      </c>
    </row>
    <row r="31" spans="1:18" x14ac:dyDescent="0.35">
      <c r="A31" s="6">
        <v>26</v>
      </c>
      <c r="B31" s="8"/>
      <c r="C31" s="6"/>
      <c r="D31" s="22" t="str">
        <f t="shared" si="0"/>
        <v/>
      </c>
      <c r="E31" s="22" t="str">
        <f t="shared" si="1"/>
        <v/>
      </c>
      <c r="G31" s="6"/>
      <c r="H31" s="22" t="str">
        <f t="shared" si="2"/>
        <v/>
      </c>
      <c r="I31" s="22" t="str">
        <f t="shared" si="3"/>
        <v/>
      </c>
      <c r="K31" s="6"/>
      <c r="L31" s="22" t="str">
        <f t="shared" si="4"/>
        <v/>
      </c>
      <c r="M31" s="22" t="str">
        <f t="shared" si="5"/>
        <v/>
      </c>
      <c r="O31" s="11" t="s">
        <v>30</v>
      </c>
      <c r="P31" s="11"/>
      <c r="Q31" s="22">
        <f>COUNTIF(M6:M34,"C")</f>
        <v>0</v>
      </c>
      <c r="R31" s="15" t="e">
        <f>Q31/Q33</f>
        <v>#DIV/0!</v>
      </c>
    </row>
    <row r="32" spans="1:18" x14ac:dyDescent="0.35">
      <c r="A32" s="6">
        <v>27</v>
      </c>
      <c r="B32" s="8"/>
      <c r="C32" s="6"/>
      <c r="D32" s="22" t="str">
        <f t="shared" si="0"/>
        <v/>
      </c>
      <c r="E32" s="22" t="str">
        <f t="shared" si="1"/>
        <v/>
      </c>
      <c r="G32" s="6"/>
      <c r="H32" s="22" t="str">
        <f t="shared" si="2"/>
        <v/>
      </c>
      <c r="I32" s="22" t="str">
        <f t="shared" si="3"/>
        <v/>
      </c>
      <c r="K32" s="6"/>
      <c r="L32" s="22" t="str">
        <f t="shared" si="4"/>
        <v/>
      </c>
      <c r="M32" s="22" t="str">
        <f t="shared" si="5"/>
        <v/>
      </c>
      <c r="O32" s="11" t="s">
        <v>31</v>
      </c>
      <c r="P32" s="11"/>
      <c r="Q32" s="22">
        <f>COUNTIF(M6:M34,"D")</f>
        <v>0</v>
      </c>
      <c r="R32" s="15" t="e">
        <f>Q32/Q33</f>
        <v>#DIV/0!</v>
      </c>
    </row>
    <row r="33" spans="1:18" x14ac:dyDescent="0.35">
      <c r="A33" s="6">
        <v>28</v>
      </c>
      <c r="B33" s="8"/>
      <c r="C33" s="6"/>
      <c r="D33" s="22" t="str">
        <f t="shared" si="0"/>
        <v/>
      </c>
      <c r="E33" s="22" t="str">
        <f t="shared" si="1"/>
        <v/>
      </c>
      <c r="G33" s="6"/>
      <c r="H33" s="22" t="str">
        <f t="shared" si="2"/>
        <v/>
      </c>
      <c r="I33" s="22" t="str">
        <f t="shared" si="3"/>
        <v/>
      </c>
      <c r="K33" s="6"/>
      <c r="L33" s="22" t="str">
        <f t="shared" si="4"/>
        <v/>
      </c>
      <c r="M33" s="22" t="str">
        <f t="shared" si="5"/>
        <v/>
      </c>
      <c r="O33" s="9" t="s">
        <v>46</v>
      </c>
      <c r="Q33" s="18">
        <f>SUM(Q29:Q32)</f>
        <v>0</v>
      </c>
      <c r="R33" s="18"/>
    </row>
    <row r="34" spans="1:18" x14ac:dyDescent="0.35">
      <c r="A34" s="6">
        <v>29</v>
      </c>
      <c r="B34" s="8"/>
      <c r="C34" s="6"/>
      <c r="D34" s="22" t="str">
        <f t="shared" si="0"/>
        <v/>
      </c>
      <c r="E34" s="22" t="str">
        <f t="shared" ref="E34" si="6">IF(C34="ass","ASS",IF(C34="*","PR DIFF",IF(C34="","",IF(C34&gt;84,"A",IF(C34&gt;64,"B",IF(C34&lt;55,"C",))))))</f>
        <v/>
      </c>
      <c r="G34" s="6"/>
      <c r="H34" s="22" t="str">
        <f t="shared" si="2"/>
        <v/>
      </c>
      <c r="I34" s="22" t="str">
        <f t="shared" si="3"/>
        <v/>
      </c>
      <c r="K34" s="6"/>
      <c r="L34" s="22" t="str">
        <f t="shared" si="4"/>
        <v/>
      </c>
      <c r="M34" s="22" t="str">
        <f t="shared" si="5"/>
        <v/>
      </c>
      <c r="O34" s="9" t="s">
        <v>47</v>
      </c>
      <c r="Q34" s="18">
        <f>COUNTIF(M6:M34,"ASS")</f>
        <v>0</v>
      </c>
      <c r="R34" s="15" t="e">
        <f>Q34/(Q33+Q34)</f>
        <v>#DIV/0!</v>
      </c>
    </row>
    <row r="48" spans="1:18" x14ac:dyDescent="0.35">
      <c r="E48" s="18" t="str">
        <f t="shared" ref="E48:E61" si="7">IF(C21="ass","ASS",IF(C21="*","PR DIFF",IF(C21="","",IF(C21&gt;84,"A",IF(C21&gt;64,"B",IF(C21&gt;54,"C",))))))</f>
        <v/>
      </c>
    </row>
    <row r="49" spans="5:5" x14ac:dyDescent="0.35">
      <c r="E49" s="18" t="str">
        <f t="shared" si="7"/>
        <v/>
      </c>
    </row>
    <row r="50" spans="5:5" x14ac:dyDescent="0.35">
      <c r="E50" s="18" t="str">
        <f t="shared" si="7"/>
        <v/>
      </c>
    </row>
    <row r="51" spans="5:5" x14ac:dyDescent="0.35">
      <c r="E51" s="18" t="str">
        <f t="shared" si="7"/>
        <v/>
      </c>
    </row>
    <row r="52" spans="5:5" x14ac:dyDescent="0.35">
      <c r="E52" s="18" t="str">
        <f t="shared" si="7"/>
        <v/>
      </c>
    </row>
    <row r="53" spans="5:5" x14ac:dyDescent="0.35">
      <c r="E53" s="18" t="str">
        <f t="shared" si="7"/>
        <v/>
      </c>
    </row>
    <row r="54" spans="5:5" x14ac:dyDescent="0.35">
      <c r="E54" s="18" t="str">
        <f t="shared" si="7"/>
        <v/>
      </c>
    </row>
    <row r="55" spans="5:5" x14ac:dyDescent="0.35">
      <c r="E55" s="18" t="str">
        <f t="shared" si="7"/>
        <v/>
      </c>
    </row>
    <row r="56" spans="5:5" x14ac:dyDescent="0.35">
      <c r="E56" s="18" t="str">
        <f t="shared" si="7"/>
        <v/>
      </c>
    </row>
    <row r="57" spans="5:5" x14ac:dyDescent="0.35">
      <c r="E57" s="18" t="str">
        <f t="shared" si="7"/>
        <v/>
      </c>
    </row>
    <row r="58" spans="5:5" x14ac:dyDescent="0.35">
      <c r="E58" s="18" t="str">
        <f t="shared" si="7"/>
        <v/>
      </c>
    </row>
    <row r="59" spans="5:5" x14ac:dyDescent="0.35">
      <c r="E59" s="18" t="str">
        <f t="shared" si="7"/>
        <v/>
      </c>
    </row>
    <row r="60" spans="5:5" x14ac:dyDescent="0.35">
      <c r="E60" s="18" t="str">
        <f t="shared" si="7"/>
        <v/>
      </c>
    </row>
    <row r="61" spans="5:5" x14ac:dyDescent="0.35">
      <c r="E61" s="18" t="str">
        <f t="shared" si="7"/>
        <v/>
      </c>
    </row>
  </sheetData>
  <sheetProtection algorithmName="SHA-512" hashValue="l52eYe0WcYhVic+Y7yjTe8FsKrZdLGe3D5hFRWAt4YSICnQ3blcyoQ415e5zGp5ULBQp/Swm1UEya67iNkaQhQ==" saltValue="8ijOFiGu8Og8RTJRe2uA7w==" spinCount="100000" sheet="1" objects="1" scenarios="1" selectLockedCells="1"/>
  <mergeCells count="19">
    <mergeCell ref="O17:P17"/>
    <mergeCell ref="A1:P1"/>
    <mergeCell ref="A2:S2"/>
    <mergeCell ref="C4:E4"/>
    <mergeCell ref="G4:I4"/>
    <mergeCell ref="K4:M4"/>
    <mergeCell ref="O4:Q4"/>
    <mergeCell ref="Q6:Q7"/>
    <mergeCell ref="Q8:Q9"/>
    <mergeCell ref="O14:Q14"/>
    <mergeCell ref="O15:P15"/>
    <mergeCell ref="O16:P16"/>
    <mergeCell ref="O28:Q28"/>
    <mergeCell ref="O18:P18"/>
    <mergeCell ref="O21:Q21"/>
    <mergeCell ref="O22:P22"/>
    <mergeCell ref="O23:P23"/>
    <mergeCell ref="O24:P24"/>
    <mergeCell ref="O25:P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workbookViewId="0">
      <selection sqref="A1:D1"/>
    </sheetView>
  </sheetViews>
  <sheetFormatPr defaultColWidth="9.109375" defaultRowHeight="18" x14ac:dyDescent="0.35"/>
  <cols>
    <col min="1" max="1" width="9.109375" style="1"/>
    <col min="2" max="2" width="9.77734375" style="1" bestFit="1" customWidth="1"/>
    <col min="3" max="3" width="12.77734375" style="1" bestFit="1" customWidth="1"/>
    <col min="4" max="12" width="9.109375" style="1"/>
    <col min="13" max="13" width="3.77734375" style="25" customWidth="1"/>
    <col min="14" max="14" width="4.77734375" style="1" customWidth="1"/>
    <col min="15" max="15" width="9.109375" style="1"/>
    <col min="16" max="16" width="9.33203125" style="1" bestFit="1" customWidth="1"/>
    <col min="17" max="17" width="12.77734375" style="1" bestFit="1" customWidth="1"/>
    <col min="18" max="26" width="9.109375" style="1"/>
    <col min="27" max="27" width="5.5546875" style="1" customWidth="1"/>
    <col min="28" max="28" width="3.88671875" style="25" customWidth="1"/>
    <col min="29" max="29" width="13" style="1" customWidth="1"/>
    <col min="30" max="30" width="11.21875" style="1" customWidth="1"/>
    <col min="31" max="31" width="14.21875" style="1" customWidth="1"/>
    <col min="32" max="32" width="11.6640625" style="1" customWidth="1"/>
    <col min="33" max="16384" width="9.109375" style="1"/>
  </cols>
  <sheetData>
    <row r="1" spans="1:32" x14ac:dyDescent="0.35">
      <c r="A1" s="40" t="s">
        <v>52</v>
      </c>
      <c r="B1" s="40"/>
      <c r="C1" s="40"/>
      <c r="D1" s="40"/>
      <c r="O1" s="41" t="s">
        <v>33</v>
      </c>
      <c r="P1" s="41"/>
      <c r="Q1" s="41"/>
      <c r="R1" s="41"/>
      <c r="AC1" s="42" t="s">
        <v>41</v>
      </c>
      <c r="AD1" s="42"/>
      <c r="AE1" s="42"/>
      <c r="AF1" s="42"/>
    </row>
    <row r="3" spans="1:32" x14ac:dyDescent="0.35">
      <c r="A3" s="1" t="s">
        <v>3</v>
      </c>
      <c r="O3" s="1" t="s">
        <v>3</v>
      </c>
      <c r="AC3" s="1" t="s">
        <v>3</v>
      </c>
    </row>
    <row r="4" spans="1:32" x14ac:dyDescent="0.35">
      <c r="B4" s="1" t="s">
        <v>38</v>
      </c>
      <c r="C4" s="1" t="s">
        <v>39</v>
      </c>
      <c r="P4" s="1" t="s">
        <v>38</v>
      </c>
      <c r="Q4" s="1" t="s">
        <v>39</v>
      </c>
      <c r="AD4" s="1" t="s">
        <v>38</v>
      </c>
      <c r="AE4" s="1" t="s">
        <v>39</v>
      </c>
    </row>
    <row r="5" spans="1:32" x14ac:dyDescent="0.35">
      <c r="A5" s="1" t="s">
        <v>34</v>
      </c>
      <c r="B5" s="1">
        <f>'Prova ingresso'!Q15</f>
        <v>0</v>
      </c>
      <c r="C5" s="2" t="e">
        <f>'Prova ingresso'!R15</f>
        <v>#DIV/0!</v>
      </c>
      <c r="O5" s="1" t="s">
        <v>34</v>
      </c>
      <c r="P5" s="1">
        <f>'Primo quadrimestre'!Q15</f>
        <v>0</v>
      </c>
      <c r="Q5" s="2" t="e">
        <f>'Primo quadrimestre'!R15</f>
        <v>#DIV/0!</v>
      </c>
      <c r="AC5" s="1" t="s">
        <v>34</v>
      </c>
      <c r="AD5" s="1">
        <f>'Secondo quadrimestre'!Q15</f>
        <v>0</v>
      </c>
      <c r="AE5" s="2" t="e">
        <f>'Secondo quadrimestre'!R15</f>
        <v>#DIV/0!</v>
      </c>
    </row>
    <row r="6" spans="1:32" x14ac:dyDescent="0.35">
      <c r="A6" s="1" t="s">
        <v>35</v>
      </c>
      <c r="B6" s="1">
        <f>'Prova ingresso'!Q16</f>
        <v>0</v>
      </c>
      <c r="C6" s="2" t="e">
        <f>'Prova ingresso'!R16</f>
        <v>#DIV/0!</v>
      </c>
      <c r="O6" s="1" t="s">
        <v>35</v>
      </c>
      <c r="P6" s="1">
        <f>'Primo quadrimestre'!Q16</f>
        <v>0</v>
      </c>
      <c r="Q6" s="2" t="e">
        <f>'Primo quadrimestre'!R16</f>
        <v>#DIV/0!</v>
      </c>
      <c r="AC6" s="1" t="s">
        <v>35</v>
      </c>
      <c r="AD6" s="1">
        <f>'Secondo quadrimestre'!Q16</f>
        <v>0</v>
      </c>
      <c r="AE6" s="2" t="e">
        <f>'Secondo quadrimestre'!R16</f>
        <v>#DIV/0!</v>
      </c>
    </row>
    <row r="7" spans="1:32" x14ac:dyDescent="0.35">
      <c r="A7" s="1" t="s">
        <v>36</v>
      </c>
      <c r="B7" s="1">
        <f>'Prova ingresso'!Q17</f>
        <v>0</v>
      </c>
      <c r="C7" s="2" t="e">
        <f>'Prova ingresso'!R17</f>
        <v>#DIV/0!</v>
      </c>
      <c r="O7" s="1" t="s">
        <v>36</v>
      </c>
      <c r="P7" s="1">
        <f>'Primo quadrimestre'!Q17</f>
        <v>0</v>
      </c>
      <c r="Q7" s="2" t="e">
        <f>'Primo quadrimestre'!R17</f>
        <v>#DIV/0!</v>
      </c>
      <c r="AC7" s="1" t="s">
        <v>36</v>
      </c>
      <c r="AD7" s="1">
        <f>'Secondo quadrimestre'!Q17</f>
        <v>0</v>
      </c>
      <c r="AE7" s="2" t="e">
        <f>'Secondo quadrimestre'!R17</f>
        <v>#DIV/0!</v>
      </c>
    </row>
    <row r="8" spans="1:32" x14ac:dyDescent="0.35">
      <c r="A8" s="1" t="s">
        <v>37</v>
      </c>
      <c r="B8" s="1">
        <f>'Prova ingresso'!Q18</f>
        <v>0</v>
      </c>
      <c r="C8" s="2" t="e">
        <f>'Prova ingresso'!R18</f>
        <v>#DIV/0!</v>
      </c>
      <c r="O8" s="1" t="s">
        <v>37</v>
      </c>
      <c r="P8" s="1">
        <f>'Primo quadrimestre'!Q18</f>
        <v>0</v>
      </c>
      <c r="Q8" s="2" t="e">
        <f>'Primo quadrimestre'!R18</f>
        <v>#DIV/0!</v>
      </c>
      <c r="AC8" s="1" t="s">
        <v>37</v>
      </c>
      <c r="AD8" s="1">
        <f>'Secondo quadrimestre'!Q18</f>
        <v>0</v>
      </c>
      <c r="AE8" s="2" t="e">
        <f>'Secondo quadrimestre'!R18</f>
        <v>#DIV/0!</v>
      </c>
    </row>
    <row r="9" spans="1:32" x14ac:dyDescent="0.35">
      <c r="A9" s="1" t="s">
        <v>45</v>
      </c>
      <c r="B9" s="1">
        <f>'Prova ingresso'!Q20</f>
        <v>0</v>
      </c>
      <c r="C9" s="2" t="e">
        <f>'Prova ingresso'!R20</f>
        <v>#DIV/0!</v>
      </c>
      <c r="O9" s="1" t="s">
        <v>45</v>
      </c>
      <c r="P9" s="1">
        <f>'Primo quadrimestre'!Q20</f>
        <v>0</v>
      </c>
      <c r="Q9" s="2" t="e">
        <f>'Primo quadrimestre'!R20</f>
        <v>#DIV/0!</v>
      </c>
      <c r="AC9" s="1" t="s">
        <v>45</v>
      </c>
      <c r="AD9" s="1">
        <f>'Secondo quadrimestre'!Q20</f>
        <v>0</v>
      </c>
      <c r="AE9" s="2" t="e">
        <f>'Secondo quadrimestre'!R20</f>
        <v>#DIV/0!</v>
      </c>
    </row>
    <row r="17" spans="1:31" x14ac:dyDescent="0.35">
      <c r="A17" s="1" t="s">
        <v>7</v>
      </c>
      <c r="O17" s="1" t="s">
        <v>7</v>
      </c>
      <c r="AC17" s="1" t="s">
        <v>7</v>
      </c>
    </row>
    <row r="18" spans="1:31" x14ac:dyDescent="0.35">
      <c r="B18" s="1" t="s">
        <v>40</v>
      </c>
      <c r="C18" s="1" t="s">
        <v>39</v>
      </c>
      <c r="P18" s="1" t="s">
        <v>38</v>
      </c>
      <c r="Q18" s="1" t="s">
        <v>39</v>
      </c>
      <c r="AD18" s="1" t="s">
        <v>38</v>
      </c>
      <c r="AE18" s="1" t="s">
        <v>39</v>
      </c>
    </row>
    <row r="19" spans="1:31" x14ac:dyDescent="0.35">
      <c r="A19" s="1" t="s">
        <v>34</v>
      </c>
      <c r="B19" s="1">
        <f>'Prova ingresso'!Q22</f>
        <v>0</v>
      </c>
      <c r="C19" s="2" t="e">
        <f>'Prova ingresso'!R22</f>
        <v>#DIV/0!</v>
      </c>
      <c r="O19" s="1" t="s">
        <v>34</v>
      </c>
      <c r="P19" s="1">
        <f>'Primo quadrimestre'!Q22</f>
        <v>0</v>
      </c>
      <c r="Q19" s="2" t="e">
        <f>'Prova ingresso'!R22</f>
        <v>#DIV/0!</v>
      </c>
      <c r="AC19" s="1" t="s">
        <v>34</v>
      </c>
      <c r="AD19" s="1">
        <f>'Secondo quadrimestre'!Q22</f>
        <v>0</v>
      </c>
      <c r="AE19" s="2" t="e">
        <f>'Secondo quadrimestre'!R22</f>
        <v>#DIV/0!</v>
      </c>
    </row>
    <row r="20" spans="1:31" x14ac:dyDescent="0.35">
      <c r="A20" s="1" t="s">
        <v>35</v>
      </c>
      <c r="B20" s="1">
        <f>'Prova ingresso'!Q23</f>
        <v>0</v>
      </c>
      <c r="C20" s="2" t="e">
        <f>'Prova ingresso'!R23</f>
        <v>#DIV/0!</v>
      </c>
      <c r="O20" s="1" t="s">
        <v>35</v>
      </c>
      <c r="P20" s="1">
        <f>'Primo quadrimestre'!Q23</f>
        <v>0</v>
      </c>
      <c r="Q20" s="2" t="e">
        <f>'Prova ingresso'!R23</f>
        <v>#DIV/0!</v>
      </c>
      <c r="AC20" s="1" t="s">
        <v>35</v>
      </c>
      <c r="AD20" s="1">
        <f>'Secondo quadrimestre'!Q23</f>
        <v>0</v>
      </c>
      <c r="AE20" s="2" t="e">
        <f>'Secondo quadrimestre'!R23</f>
        <v>#DIV/0!</v>
      </c>
    </row>
    <row r="21" spans="1:31" x14ac:dyDescent="0.35">
      <c r="A21" s="1" t="s">
        <v>36</v>
      </c>
      <c r="B21" s="1">
        <f>'Prova ingresso'!Q24</f>
        <v>0</v>
      </c>
      <c r="C21" s="2" t="e">
        <f>'Prova ingresso'!R24</f>
        <v>#DIV/0!</v>
      </c>
      <c r="O21" s="1" t="s">
        <v>36</v>
      </c>
      <c r="P21" s="1">
        <f>'Primo quadrimestre'!Q24</f>
        <v>0</v>
      </c>
      <c r="Q21" s="2" t="e">
        <f>'Prova ingresso'!R24</f>
        <v>#DIV/0!</v>
      </c>
      <c r="AC21" s="1" t="s">
        <v>36</v>
      </c>
      <c r="AD21" s="1">
        <f>'Secondo quadrimestre'!Q24</f>
        <v>0</v>
      </c>
      <c r="AE21" s="2" t="e">
        <f>'Secondo quadrimestre'!R24</f>
        <v>#DIV/0!</v>
      </c>
    </row>
    <row r="22" spans="1:31" x14ac:dyDescent="0.35">
      <c r="A22" s="1" t="s">
        <v>37</v>
      </c>
      <c r="B22" s="1">
        <f>'Prova ingresso'!Q25</f>
        <v>0</v>
      </c>
      <c r="C22" s="2" t="e">
        <f>'Prova ingresso'!R25</f>
        <v>#DIV/0!</v>
      </c>
      <c r="O22" s="1" t="s">
        <v>37</v>
      </c>
      <c r="P22" s="1">
        <f>'Primo quadrimestre'!Q25</f>
        <v>0</v>
      </c>
      <c r="Q22" s="2" t="e">
        <f>'Prova ingresso'!R25</f>
        <v>#DIV/0!</v>
      </c>
      <c r="AC22" s="1" t="s">
        <v>37</v>
      </c>
      <c r="AD22" s="1">
        <f>'Secondo quadrimestre'!Q25</f>
        <v>0</v>
      </c>
      <c r="AE22" s="2" t="e">
        <f>'Secondo quadrimestre'!R25</f>
        <v>#DIV/0!</v>
      </c>
    </row>
    <row r="23" spans="1:31" x14ac:dyDescent="0.35">
      <c r="A23" s="1" t="s">
        <v>45</v>
      </c>
      <c r="B23" s="1">
        <f>'Prova ingresso'!Q27</f>
        <v>0</v>
      </c>
      <c r="C23" s="2" t="e">
        <f>'Prova ingresso'!R27</f>
        <v>#DIV/0!</v>
      </c>
      <c r="O23" s="1" t="s">
        <v>45</v>
      </c>
      <c r="P23" s="1">
        <f>'Primo quadrimestre'!Q27</f>
        <v>0</v>
      </c>
      <c r="Q23" s="2" t="e">
        <f>'Prova ingresso'!R27</f>
        <v>#DIV/0!</v>
      </c>
      <c r="AC23" s="1" t="s">
        <v>45</v>
      </c>
      <c r="AD23" s="1">
        <f>'Secondo quadrimestre'!Q27</f>
        <v>0</v>
      </c>
      <c r="AE23" s="2" t="e">
        <f>'Secondo quadrimestre'!R27</f>
        <v>#DIV/0!</v>
      </c>
    </row>
    <row r="34" spans="1:31" x14ac:dyDescent="0.35">
      <c r="A34" s="1" t="s">
        <v>43</v>
      </c>
      <c r="O34" s="1" t="s">
        <v>43</v>
      </c>
      <c r="AC34" s="1" t="s">
        <v>43</v>
      </c>
    </row>
    <row r="35" spans="1:31" x14ac:dyDescent="0.35">
      <c r="B35" s="1" t="s">
        <v>44</v>
      </c>
      <c r="C35" s="1" t="s">
        <v>39</v>
      </c>
      <c r="P35" s="1" t="s">
        <v>38</v>
      </c>
      <c r="Q35" s="1" t="s">
        <v>39</v>
      </c>
      <c r="AD35" s="1" t="s">
        <v>38</v>
      </c>
      <c r="AE35" s="1" t="s">
        <v>39</v>
      </c>
    </row>
    <row r="36" spans="1:31" x14ac:dyDescent="0.35">
      <c r="A36" s="1" t="s">
        <v>34</v>
      </c>
      <c r="B36" s="1">
        <f>'Prova ingresso'!Q29</f>
        <v>0</v>
      </c>
      <c r="C36" s="2" t="e">
        <f>'Prova ingresso'!R29</f>
        <v>#DIV/0!</v>
      </c>
      <c r="O36" s="1" t="s">
        <v>34</v>
      </c>
      <c r="P36" s="1">
        <f>'Primo quadrimestre'!Q29</f>
        <v>0</v>
      </c>
      <c r="Q36" s="2" t="e">
        <f>'Primo quadrimestre'!R29</f>
        <v>#DIV/0!</v>
      </c>
      <c r="AC36" s="1" t="s">
        <v>34</v>
      </c>
      <c r="AD36" s="1">
        <f>'Secondo quadrimestre'!Q29</f>
        <v>0</v>
      </c>
      <c r="AE36" s="2" t="e">
        <f>'Secondo quadrimestre'!R29</f>
        <v>#DIV/0!</v>
      </c>
    </row>
    <row r="37" spans="1:31" x14ac:dyDescent="0.35">
      <c r="A37" s="1" t="s">
        <v>35</v>
      </c>
      <c r="B37" s="1">
        <f>'Prova ingresso'!Q30</f>
        <v>0</v>
      </c>
      <c r="C37" s="2" t="e">
        <f>'Prova ingresso'!R30</f>
        <v>#DIV/0!</v>
      </c>
      <c r="O37" s="1" t="s">
        <v>35</v>
      </c>
      <c r="P37" s="1">
        <f>'Primo quadrimestre'!Q30</f>
        <v>0</v>
      </c>
      <c r="Q37" s="2" t="e">
        <f>'Primo quadrimestre'!R30</f>
        <v>#DIV/0!</v>
      </c>
      <c r="AC37" s="1" t="s">
        <v>35</v>
      </c>
      <c r="AD37" s="1">
        <f>'Secondo quadrimestre'!Q30</f>
        <v>0</v>
      </c>
      <c r="AE37" s="2" t="e">
        <f>'Secondo quadrimestre'!R30</f>
        <v>#DIV/0!</v>
      </c>
    </row>
    <row r="38" spans="1:31" x14ac:dyDescent="0.35">
      <c r="A38" s="1" t="s">
        <v>36</v>
      </c>
      <c r="B38" s="1">
        <f>'Prova ingresso'!Q31</f>
        <v>0</v>
      </c>
      <c r="C38" s="2" t="e">
        <f>'Prova ingresso'!R31</f>
        <v>#DIV/0!</v>
      </c>
      <c r="O38" s="1" t="s">
        <v>36</v>
      </c>
      <c r="P38" s="1">
        <f>'Primo quadrimestre'!Q31</f>
        <v>0</v>
      </c>
      <c r="Q38" s="2" t="e">
        <f>'Primo quadrimestre'!R31</f>
        <v>#DIV/0!</v>
      </c>
      <c r="AC38" s="1" t="s">
        <v>36</v>
      </c>
      <c r="AD38" s="1">
        <f>'Secondo quadrimestre'!Q31</f>
        <v>0</v>
      </c>
      <c r="AE38" s="2" t="e">
        <f>'Secondo quadrimestre'!R31</f>
        <v>#DIV/0!</v>
      </c>
    </row>
    <row r="39" spans="1:31" x14ac:dyDescent="0.35">
      <c r="A39" s="1" t="s">
        <v>37</v>
      </c>
      <c r="B39" s="1">
        <f>'Prova ingresso'!Q32</f>
        <v>0</v>
      </c>
      <c r="C39" s="2" t="e">
        <f>'Prova ingresso'!R32</f>
        <v>#DIV/0!</v>
      </c>
      <c r="O39" s="1" t="s">
        <v>37</v>
      </c>
      <c r="P39" s="1">
        <f>'Primo quadrimestre'!Q32</f>
        <v>0</v>
      </c>
      <c r="Q39" s="2" t="e">
        <f>'Primo quadrimestre'!R32</f>
        <v>#DIV/0!</v>
      </c>
      <c r="AC39" s="1" t="s">
        <v>37</v>
      </c>
      <c r="AD39" s="1">
        <f>'Secondo quadrimestre'!Q32</f>
        <v>0</v>
      </c>
      <c r="AE39" s="2" t="e">
        <f>'Secondo quadrimestre'!R32</f>
        <v>#DIV/0!</v>
      </c>
    </row>
    <row r="40" spans="1:31" x14ac:dyDescent="0.35">
      <c r="A40" s="1" t="s">
        <v>45</v>
      </c>
      <c r="B40" s="1">
        <f>'Prova ingresso'!Q34</f>
        <v>0</v>
      </c>
      <c r="C40" s="2" t="e">
        <f>'Prova ingresso'!R34</f>
        <v>#DIV/0!</v>
      </c>
      <c r="O40" s="1" t="s">
        <v>45</v>
      </c>
      <c r="P40" s="1">
        <f>'Primo quadrimestre'!Q34</f>
        <v>0</v>
      </c>
      <c r="Q40" s="2" t="e">
        <f>'Primo quadrimestre'!R34</f>
        <v>#DIV/0!</v>
      </c>
      <c r="AC40" s="1" t="s">
        <v>45</v>
      </c>
      <c r="AD40" s="1">
        <f>'Secondo quadrimestre'!Q34</f>
        <v>0</v>
      </c>
      <c r="AE40" s="2" t="e">
        <f>'Secondo quadrimestre'!R34</f>
        <v>#DIV/0!</v>
      </c>
    </row>
  </sheetData>
  <sheetProtection algorithmName="SHA-512" hashValue="3XE8dtRODd6qYEEFA/sbQVC3WsGGAPvZVBiVf5dESOWT8TtV6CN7ikrMjbofFoYzmgqqRoVoBh4BWmZBXnBqmw==" saltValue="bsYMUMHNCXO2yu1FOPHlnA==" spinCount="100000" sheet="1" objects="1" scenarios="1" selectLockedCells="1"/>
  <mergeCells count="3">
    <mergeCell ref="A1:D1"/>
    <mergeCell ref="O1:R1"/>
    <mergeCell ref="AC1:A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</vt:lpstr>
      <vt:lpstr>Prova ingresso</vt:lpstr>
      <vt:lpstr>Primo quadrimestre</vt:lpstr>
      <vt:lpstr>Secondo quadrimestre</vt:lpstr>
      <vt:lpstr>Grafici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Di Castro</dc:creator>
  <cp:lastModifiedBy>Silvia Di Castro</cp:lastModifiedBy>
  <dcterms:created xsi:type="dcterms:W3CDTF">2021-10-30T12:05:06Z</dcterms:created>
  <dcterms:modified xsi:type="dcterms:W3CDTF">2022-09-22T16:07:28Z</dcterms:modified>
</cp:coreProperties>
</file>